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Documents\PEKERJAAN\TAHUN PELAJARAN 20182019 GANJIL\PERKULIAHAN\PRAKTEK AKUNTANSI\MODUL DAN RPS PRAKTEK AKUNTANSI\KASUS\"/>
    </mc:Choice>
  </mc:AlternateContent>
  <bookViews>
    <workbookView xWindow="240" yWindow="60" windowWidth="19440" windowHeight="8010"/>
  </bookViews>
  <sheets>
    <sheet name="Halaman Awal" sheetId="11" r:id="rId1"/>
    <sheet name="1.1" sheetId="10" r:id="rId2"/>
    <sheet name="2.1" sheetId="1" r:id="rId3"/>
    <sheet name="3.1" sheetId="9" r:id="rId4"/>
    <sheet name="4.1" sheetId="4" r:id="rId5"/>
    <sheet name="4.2" sheetId="5" r:id="rId6"/>
    <sheet name="4.3" sheetId="6" r:id="rId7"/>
    <sheet name="4.4" sheetId="7" r:id="rId8"/>
    <sheet name="4.5" sheetId="8" r:id="rId9"/>
    <sheet name="5.1" sheetId="2" r:id="rId10"/>
    <sheet name="6.1" sheetId="12" r:id="rId11"/>
    <sheet name="6.2" sheetId="13" r:id="rId12"/>
    <sheet name="6.3" sheetId="14" r:id="rId13"/>
    <sheet name="6.4" sheetId="15" r:id="rId14"/>
  </sheets>
  <calcPr calcId="162913"/>
</workbook>
</file>

<file path=xl/calcChain.xml><?xml version="1.0" encoding="utf-8"?>
<calcChain xmlns="http://schemas.openxmlformats.org/spreadsheetml/2006/main">
  <c r="B323" i="10" l="1"/>
  <c r="B303" i="10"/>
  <c r="D263" i="10"/>
  <c r="D265" i="10" s="1"/>
  <c r="B263" i="10"/>
  <c r="B244" i="10"/>
  <c r="D244" i="10"/>
  <c r="D246" i="10" s="1"/>
  <c r="D225" i="10"/>
  <c r="D227" i="10" s="1"/>
  <c r="B225" i="10"/>
  <c r="D206" i="10"/>
  <c r="D208" i="10" s="1"/>
  <c r="B206" i="10"/>
  <c r="B187" i="10"/>
  <c r="D187" i="10"/>
  <c r="D189" i="10" s="1"/>
  <c r="D168" i="10"/>
  <c r="D170" i="10" s="1"/>
  <c r="B168" i="10"/>
  <c r="B149" i="10"/>
  <c r="D149" i="10"/>
  <c r="D151" i="10" s="1"/>
  <c r="B130" i="10"/>
  <c r="D130" i="10"/>
  <c r="D132" i="10" s="1"/>
  <c r="D109" i="10"/>
  <c r="D110" i="10" s="1"/>
  <c r="C114" i="10" s="1"/>
  <c r="D76" i="10"/>
  <c r="D77" i="10" s="1"/>
  <c r="D62" i="10"/>
  <c r="D30" i="10"/>
  <c r="D31" i="10" s="1"/>
  <c r="C35" i="10" s="1"/>
  <c r="D16" i="10"/>
  <c r="D18" i="10" s="1"/>
  <c r="F20" i="2" l="1"/>
  <c r="C12" i="12"/>
  <c r="C11" i="12"/>
  <c r="A10" i="12"/>
  <c r="B7" i="12"/>
  <c r="B16" i="2"/>
  <c r="A12" i="13" s="1"/>
  <c r="A16" i="2"/>
  <c r="K9" i="2"/>
  <c r="C8" i="12" s="1"/>
  <c r="J14" i="2"/>
  <c r="J15" i="2"/>
  <c r="J17" i="2"/>
  <c r="I13" i="2"/>
  <c r="H9" i="2"/>
  <c r="L9" i="2" s="1"/>
  <c r="D8" i="12" s="1"/>
  <c r="H10" i="2"/>
  <c r="L10" i="2" s="1"/>
  <c r="D9" i="12" s="1"/>
  <c r="H11" i="2"/>
  <c r="L11" i="2" s="1"/>
  <c r="D10" i="12" s="1"/>
  <c r="H12" i="2"/>
  <c r="L12" i="2" s="1"/>
  <c r="D11" i="12" s="1"/>
  <c r="H14" i="2"/>
  <c r="H15" i="2"/>
  <c r="H17" i="2"/>
  <c r="H8" i="2"/>
  <c r="L8" i="2" s="1"/>
  <c r="D7" i="12" s="1"/>
  <c r="G11" i="2"/>
  <c r="K11" i="2" s="1"/>
  <c r="C10" i="12" s="1"/>
  <c r="G12" i="2"/>
  <c r="K12" i="2" s="1"/>
  <c r="G13" i="2"/>
  <c r="D44" i="8"/>
  <c r="F44" i="8" s="1"/>
  <c r="E16" i="2" s="1"/>
  <c r="E28" i="4"/>
  <c r="F18" i="2"/>
  <c r="B17" i="2"/>
  <c r="A13" i="13" s="1"/>
  <c r="A17" i="2"/>
  <c r="B10" i="2"/>
  <c r="B9" i="12" s="1"/>
  <c r="A10" i="2"/>
  <c r="A9" i="12" s="1"/>
  <c r="B9" i="2"/>
  <c r="B8" i="12" s="1"/>
  <c r="A9" i="2"/>
  <c r="A8" i="12" s="1"/>
  <c r="B15" i="2"/>
  <c r="A11" i="13" s="1"/>
  <c r="A15" i="2"/>
  <c r="B14" i="2"/>
  <c r="A10" i="13" s="1"/>
  <c r="A14" i="2"/>
  <c r="B13" i="2"/>
  <c r="A5" i="13" s="1"/>
  <c r="A13" i="2"/>
  <c r="B12" i="2"/>
  <c r="B11" i="12" s="1"/>
  <c r="A12" i="2"/>
  <c r="A11" i="12" s="1"/>
  <c r="B11" i="2"/>
  <c r="B10" i="12" s="1"/>
  <c r="A11" i="2"/>
  <c r="B8" i="2"/>
  <c r="A8" i="2"/>
  <c r="A7" i="12" s="1"/>
  <c r="A8" i="7"/>
  <c r="A10" i="4"/>
  <c r="A27" i="4"/>
  <c r="A9" i="4"/>
  <c r="A36" i="4"/>
  <c r="A8" i="4"/>
  <c r="E20" i="2" l="1"/>
  <c r="E18" i="2"/>
  <c r="G16" i="2"/>
  <c r="I16" i="2" s="1"/>
  <c r="B12" i="13" s="1"/>
  <c r="C6" i="14"/>
  <c r="E27" i="1"/>
  <c r="E25" i="1"/>
  <c r="D323" i="10"/>
  <c r="D325" i="10" s="1"/>
  <c r="E23" i="1" s="1"/>
  <c r="D303" i="10"/>
  <c r="D305" i="10" s="1"/>
  <c r="E21" i="1" s="1"/>
  <c r="D282" i="10"/>
  <c r="D284" i="10" s="1"/>
  <c r="E19" i="1" s="1"/>
  <c r="D95" i="10"/>
  <c r="D97" i="10" s="1"/>
  <c r="E15" i="1" s="1"/>
  <c r="E13" i="1"/>
  <c r="D48" i="10"/>
  <c r="F26" i="1" l="1"/>
  <c r="E10" i="7" s="1"/>
  <c r="D15" i="4"/>
  <c r="E9" i="7"/>
  <c r="F20" i="1"/>
  <c r="D12" i="4"/>
  <c r="D30" i="8"/>
  <c r="F30" i="8" s="1"/>
  <c r="C17" i="2" s="1"/>
  <c r="F28" i="1"/>
  <c r="E16" i="4" s="1"/>
  <c r="F16" i="1"/>
  <c r="E8" i="7" s="1"/>
  <c r="G8" i="7" s="1"/>
  <c r="D10" i="4"/>
  <c r="D8" i="8"/>
  <c r="F8" i="8" s="1"/>
  <c r="C14" i="2" s="1"/>
  <c r="F22" i="1"/>
  <c r="E13" i="4" s="1"/>
  <c r="D27" i="4"/>
  <c r="F27" i="4" s="1"/>
  <c r="F14" i="1"/>
  <c r="E9" i="4" s="1"/>
  <c r="F24" i="1"/>
  <c r="E14" i="4" s="1"/>
  <c r="D16" i="8"/>
  <c r="F16" i="8" s="1"/>
  <c r="C15" i="2" s="1"/>
  <c r="E17" i="1"/>
  <c r="D51" i="4" s="1"/>
  <c r="D49" i="10"/>
  <c r="C52" i="10" s="1"/>
  <c r="E11" i="1" s="1"/>
  <c r="D69" i="4"/>
  <c r="D63" i="4"/>
  <c r="D57" i="4"/>
  <c r="G9" i="7" l="1"/>
  <c r="G10" i="7" s="1"/>
  <c r="D13" i="2" s="1"/>
  <c r="D20" i="2" s="1"/>
  <c r="I15" i="2"/>
  <c r="B11" i="13" s="1"/>
  <c r="G15" i="2"/>
  <c r="D36" i="4"/>
  <c r="F36" i="4" s="1"/>
  <c r="F12" i="1"/>
  <c r="E8" i="4" s="1"/>
  <c r="G8" i="4" s="1"/>
  <c r="G9" i="4" s="1"/>
  <c r="F10" i="4" s="1"/>
  <c r="I14" i="2"/>
  <c r="G14" i="2"/>
  <c r="I17" i="2"/>
  <c r="B13" i="13" s="1"/>
  <c r="G17" i="2"/>
  <c r="C9" i="2"/>
  <c r="F28" i="4"/>
  <c r="F18" i="1"/>
  <c r="E11" i="4" s="1"/>
  <c r="D37" i="4"/>
  <c r="D36" i="8"/>
  <c r="F36" i="8" s="1"/>
  <c r="E44" i="1"/>
  <c r="D18" i="2" l="1"/>
  <c r="J13" i="2"/>
  <c r="B5" i="13" s="1"/>
  <c r="C7" i="13" s="1"/>
  <c r="H13" i="2"/>
  <c r="H18" i="2" s="1"/>
  <c r="F44" i="1"/>
  <c r="F37" i="4"/>
  <c r="C10" i="2" s="1"/>
  <c r="G10" i="2" s="1"/>
  <c r="K10" i="2" s="1"/>
  <c r="C9" i="12" s="1"/>
  <c r="G11" i="4"/>
  <c r="F12" i="4" s="1"/>
  <c r="F13" i="4" s="1"/>
  <c r="F14" i="4" s="1"/>
  <c r="F15" i="4" s="1"/>
  <c r="F16" i="4" s="1"/>
  <c r="C8" i="2" s="1"/>
  <c r="B10" i="13"/>
  <c r="C14" i="13" s="1"/>
  <c r="I18" i="2"/>
  <c r="F69" i="4"/>
  <c r="F63" i="4"/>
  <c r="F57" i="4"/>
  <c r="F51" i="4"/>
  <c r="J18" i="2" l="1"/>
  <c r="J20" i="2" s="1"/>
  <c r="H20" i="2"/>
  <c r="G8" i="2"/>
  <c r="C20" i="2"/>
  <c r="C18" i="2"/>
  <c r="C15" i="13"/>
  <c r="D17" i="13" s="1"/>
  <c r="C7" i="14" s="1"/>
  <c r="D8" i="14" s="1"/>
  <c r="K32" i="2"/>
  <c r="L31" i="2" s="1"/>
  <c r="L32" i="2" s="1"/>
  <c r="I19" i="2" l="1"/>
  <c r="L19" i="2" s="1"/>
  <c r="G20" i="2"/>
  <c r="K8" i="2"/>
  <c r="G18" i="2"/>
  <c r="H19" i="2" s="1"/>
  <c r="L20" i="2"/>
  <c r="D12" i="12"/>
  <c r="D13" i="12" s="1"/>
  <c r="I31" i="2"/>
  <c r="I32" i="2" s="1"/>
  <c r="J32" i="2"/>
  <c r="I20" i="2" l="1"/>
  <c r="C7" i="12"/>
  <c r="C13" i="12" s="1"/>
  <c r="K18" i="2"/>
  <c r="K20" i="2" s="1"/>
</calcChain>
</file>

<file path=xl/sharedStrings.xml><?xml version="1.0" encoding="utf-8"?>
<sst xmlns="http://schemas.openxmlformats.org/spreadsheetml/2006/main" count="831" uniqueCount="264">
  <si>
    <t>Nomor akun</t>
  </si>
  <si>
    <t>Nama akun</t>
  </si>
  <si>
    <t>Tanggal</t>
  </si>
  <si>
    <t>Keterangan</t>
  </si>
  <si>
    <t>Ref</t>
  </si>
  <si>
    <t>Debit</t>
  </si>
  <si>
    <t>Kredit</t>
  </si>
  <si>
    <t>Saldo</t>
  </si>
  <si>
    <t>BUKU BESAR</t>
  </si>
  <si>
    <t>Periode 31 Desember 2017</t>
  </si>
  <si>
    <t>Nomor Akun</t>
  </si>
  <si>
    <t>Nama Akun</t>
  </si>
  <si>
    <t>Neraca saldo</t>
  </si>
  <si>
    <t>Penyesuaian</t>
  </si>
  <si>
    <t>D</t>
  </si>
  <si>
    <t>K</t>
  </si>
  <si>
    <t>Neraca saldo setelah penyesuaian</t>
  </si>
  <si>
    <t>Laporan laba rugi</t>
  </si>
  <si>
    <t>Neraca</t>
  </si>
  <si>
    <t>JURNAL UMUM</t>
  </si>
  <si>
    <t>Laba bersih</t>
  </si>
  <si>
    <t>Kas</t>
  </si>
  <si>
    <t>Pendapatan</t>
  </si>
  <si>
    <t>Perlengkapan</t>
  </si>
  <si>
    <t>Beban listrik</t>
  </si>
  <si>
    <t>Beban perlengkapan</t>
  </si>
  <si>
    <t xml:space="preserve">KLIK GAMBAR BERIKUT UNTUK MENGISI </t>
  </si>
  <si>
    <t>: ................</t>
  </si>
  <si>
    <t>: 1</t>
  </si>
  <si>
    <t>Nama Perusahaan</t>
  </si>
  <si>
    <t>REFERENSI</t>
  </si>
  <si>
    <t>JU.hal 1</t>
  </si>
  <si>
    <t>1.1</t>
  </si>
  <si>
    <t>Jurnal Umum (JU) Halaman</t>
  </si>
  <si>
    <t>2.1</t>
  </si>
  <si>
    <t>JURNAL PENYESUAIAN</t>
  </si>
  <si>
    <t>3.1</t>
  </si>
  <si>
    <t>Prive</t>
  </si>
  <si>
    <t>Printer</t>
  </si>
  <si>
    <t>Scaner</t>
  </si>
  <si>
    <t>Beban bunga</t>
  </si>
  <si>
    <t>Beban gaji</t>
  </si>
  <si>
    <t>Akses internet</t>
  </si>
  <si>
    <t>Meja dan bilik komputer</t>
  </si>
  <si>
    <t>Almari etalase</t>
  </si>
  <si>
    <t>Hutang</t>
  </si>
  <si>
    <t>4.1</t>
  </si>
  <si>
    <t>Beban lain-lain</t>
  </si>
  <si>
    <t>Modifikasi garasi</t>
  </si>
  <si>
    <t>LEMBAR KERJA SISWA</t>
  </si>
  <si>
    <t>Kelas</t>
  </si>
  <si>
    <t>Tgl</t>
  </si>
  <si>
    <t>No Bukti</t>
  </si>
  <si>
    <t>Piutang</t>
  </si>
  <si>
    <t>Potongan</t>
  </si>
  <si>
    <t>Penjualan</t>
  </si>
  <si>
    <t>Serba serbi</t>
  </si>
  <si>
    <t>Utang</t>
  </si>
  <si>
    <t>Pembelian</t>
  </si>
  <si>
    <t>Hal :</t>
  </si>
  <si>
    <t>JK. Kas Masuk</t>
  </si>
  <si>
    <t>JK. Kas Keluar</t>
  </si>
  <si>
    <t>Nomor bukti</t>
  </si>
  <si>
    <t>Kode Sheet</t>
  </si>
  <si>
    <t>Jurnal umum</t>
  </si>
  <si>
    <t>Jurnal khusus</t>
  </si>
  <si>
    <t>Transaksi</t>
  </si>
  <si>
    <t>4.2</t>
  </si>
  <si>
    <t>Buku besar harta</t>
  </si>
  <si>
    <t>Buku besar utang</t>
  </si>
  <si>
    <t>Buku besar modal</t>
  </si>
  <si>
    <t>Buku besar pendapatan</t>
  </si>
  <si>
    <t>Buku besar beban</t>
  </si>
  <si>
    <t>4.3</t>
  </si>
  <si>
    <t>4.4</t>
  </si>
  <si>
    <t>4.5</t>
  </si>
  <si>
    <t>BUKTI KAS KELUAR</t>
  </si>
  <si>
    <t>No. Bukti</t>
  </si>
  <si>
    <t>Digunakan untuk</t>
  </si>
  <si>
    <t>Banyaknya uang</t>
  </si>
  <si>
    <t>Rincian pengeluaran</t>
  </si>
  <si>
    <t>Jumlah barang</t>
  </si>
  <si>
    <t>Deskripsi barang/jasa</t>
  </si>
  <si>
    <t>Harga per unit</t>
  </si>
  <si>
    <t>Total harga</t>
  </si>
  <si>
    <t> Total pembelian</t>
  </si>
  <si>
    <t>: .....................................................................................................................</t>
  </si>
  <si>
    <t>Transaksi 1</t>
  </si>
  <si>
    <t>NOTA KONTAN</t>
  </si>
  <si>
    <t>Nama cutomer</t>
  </si>
  <si>
    <t>Alamat</t>
  </si>
  <si>
    <t>Nomor</t>
  </si>
  <si>
    <t>Pajak pertambahan nilai</t>
  </si>
  <si>
    <t>Asuransi</t>
  </si>
  <si>
    <t>Total bayar</t>
  </si>
  <si>
    <t>Bagian penjualan</t>
  </si>
  <si>
    <t>: Pucakwangi</t>
  </si>
  <si>
    <t>: 001</t>
  </si>
  <si>
    <t>Andi</t>
  </si>
  <si>
    <t>BUKTI KAS MASUK</t>
  </si>
  <si>
    <t>Diterima dari</t>
  </si>
  <si>
    <t>Rincian pemasukan</t>
  </si>
  <si>
    <t>BKM-001</t>
  </si>
  <si>
    <t>Pendapatan salon</t>
  </si>
  <si>
    <t> Total kas masuk</t>
  </si>
  <si>
    <t>Transaksi 2</t>
  </si>
  <si>
    <t>Transaksi 3</t>
  </si>
  <si>
    <t>Transaksi 4</t>
  </si>
  <si>
    <t>: 002</t>
  </si>
  <si>
    <t>: Salon SIDA</t>
  </si>
  <si>
    <t>BKM-002</t>
  </si>
  <si>
    <t>Transaksi 5</t>
  </si>
  <si>
    <t>Kasir</t>
  </si>
  <si>
    <t xml:space="preserve">Kasir </t>
  </si>
  <si>
    <t>BKK-001</t>
  </si>
  <si>
    <t>Kantor pos</t>
  </si>
  <si>
    <t>Transaksi 6</t>
  </si>
  <si>
    <t>BKK-002</t>
  </si>
  <si>
    <t>PDAM</t>
  </si>
  <si>
    <t>Transaksi 7</t>
  </si>
  <si>
    <t>Transaksi 8</t>
  </si>
  <si>
    <t>BKM-003</t>
  </si>
  <si>
    <t>BKK-003</t>
  </si>
  <si>
    <t>Transaksi 9</t>
  </si>
  <si>
    <t>Transaksi 10</t>
  </si>
  <si>
    <t>JURNAL PENUTUP</t>
  </si>
  <si>
    <t>Jurnal Penyesuaian (JPe) Halaman</t>
  </si>
  <si>
    <t>Jurnal Penyesuaian (JPen) Halaman</t>
  </si>
  <si>
    <t>Nama mahasiswa</t>
  </si>
  <si>
    <t>Semester</t>
  </si>
  <si>
    <t>Waktu penyelesaian siklus</t>
  </si>
  <si>
    <t>: …………………..</t>
  </si>
  <si>
    <t>JURNAL PENERIMAAN KAS</t>
  </si>
  <si>
    <t>JURNAL PENGELUARAN KAS</t>
  </si>
  <si>
    <t>JURNAL KHUSUS PENJUALAN</t>
  </si>
  <si>
    <t>Akun yang di debit (Nama customer)</t>
  </si>
  <si>
    <t>No. Faktur</t>
  </si>
  <si>
    <t>Perkiraan (Nama Akun)</t>
  </si>
  <si>
    <t>Nominal</t>
  </si>
  <si>
    <t>JURNAL KHUSUS PEMBELIAN</t>
  </si>
  <si>
    <t>Akun yang di debit (Nama Suplayer)</t>
  </si>
  <si>
    <t>JP. Hal :</t>
  </si>
  <si>
    <t xml:space="preserve">Jpen. Hal : </t>
  </si>
  <si>
    <t>Kertas Kerja</t>
  </si>
  <si>
    <t>Salon SIDA</t>
  </si>
  <si>
    <t>NERACA SALON SIDA</t>
  </si>
  <si>
    <t>Per 31 Desember 2017</t>
  </si>
  <si>
    <t>Modal</t>
  </si>
  <si>
    <t>LAPORAN LABA RUGI</t>
  </si>
  <si>
    <t>Total pendapatan</t>
  </si>
  <si>
    <t>Beban</t>
  </si>
  <si>
    <t>Total Beban</t>
  </si>
  <si>
    <t>Laba/Rugi sebelum pajak</t>
  </si>
  <si>
    <t>Pajak penghasilan</t>
  </si>
  <si>
    <t>Laba/Rugi setelah pajak</t>
  </si>
  <si>
    <t>LAPORAN PERUBAHAN MODAL</t>
  </si>
  <si>
    <t>Modal awal</t>
  </si>
  <si>
    <t>Laba</t>
  </si>
  <si>
    <t>Modal Akhir</t>
  </si>
  <si>
    <t>: Salon sida</t>
  </si>
  <si>
    <t>001</t>
  </si>
  <si>
    <t>Peralatan</t>
  </si>
  <si>
    <t>Toko Edi</t>
  </si>
  <si>
    <t>JU-hal 1</t>
  </si>
  <si>
    <t>Saldo awal</t>
  </si>
  <si>
    <t>002</t>
  </si>
  <si>
    <t>√</t>
  </si>
  <si>
    <t>003</t>
  </si>
  <si>
    <t>Beban air</t>
  </si>
  <si>
    <t>30/29/2017</t>
  </si>
  <si>
    <t>Gaji pegawai</t>
  </si>
  <si>
    <t>Gaji bulan Desember</t>
  </si>
  <si>
    <t>1-1100</t>
  </si>
  <si>
    <t>1-1600</t>
  </si>
  <si>
    <t>2-1100</t>
  </si>
  <si>
    <t>3-1100</t>
  </si>
  <si>
    <t>4-1100</t>
  </si>
  <si>
    <t>6-1100</t>
  </si>
  <si>
    <t>6-1200</t>
  </si>
  <si>
    <t>6-1700</t>
  </si>
  <si>
    <t>2-2100</t>
  </si>
  <si>
    <t>Nomor Bukti</t>
  </si>
  <si>
    <t>BM-001</t>
  </si>
  <si>
    <t>JP-hal 1</t>
  </si>
  <si>
    <t>6-1300</t>
  </si>
  <si>
    <t>Total</t>
  </si>
  <si>
    <t>Ikhtisar laba rugi</t>
  </si>
  <si>
    <t>3-1300</t>
  </si>
  <si>
    <t>Laba/rugi</t>
  </si>
  <si>
    <t>: David Firna Setiawan</t>
  </si>
  <si>
    <t>Dekorasi "SIDA"</t>
  </si>
  <si>
    <t>: Dekorasi SIDA</t>
  </si>
  <si>
    <t>Pendapatan Dekorasi</t>
  </si>
  <si>
    <t>Tn David</t>
  </si>
  <si>
    <t>Limapuluh juta</t>
  </si>
  <si>
    <t>Setoran modal Tn David</t>
  </si>
  <si>
    <t>Toko "HARUM"</t>
  </si>
  <si>
    <t>FAKTUR</t>
  </si>
  <si>
    <t>Peralatan dekorasi</t>
  </si>
  <si>
    <t>Uang muka</t>
  </si>
  <si>
    <t>Total pembelian</t>
  </si>
  <si>
    <t>Total hutang</t>
  </si>
  <si>
    <t>: n/30 (JT tanggal 1 Agustus 2017)</t>
  </si>
  <si>
    <t>Toko "LARIS"</t>
  </si>
  <si>
    <t>Perlengkapan dekor</t>
  </si>
  <si>
    <t>Rendi</t>
  </si>
  <si>
    <t>KWITANSI</t>
  </si>
  <si>
    <t>Telah diterima dari</t>
  </si>
  <si>
    <t>Uang sejumlah</t>
  </si>
  <si>
    <r>
      <t xml:space="preserve">: </t>
    </r>
    <r>
      <rPr>
        <i/>
        <sz val="11"/>
        <color theme="1"/>
        <rFont val="Times New Roman"/>
        <family val="1"/>
      </rPr>
      <t>Tiga juta lima ratus ribu</t>
    </r>
  </si>
  <si>
    <t xml:space="preserve">Digunakan untuk </t>
  </si>
  <si>
    <t>Sewa kantor bulan Juli - Desember</t>
  </si>
  <si>
    <t>Jumlah bayar</t>
  </si>
  <si>
    <t>Penerima uang</t>
  </si>
  <si>
    <t>Rudi</t>
  </si>
  <si>
    <t>Dealer MAJU</t>
  </si>
  <si>
    <t>Mobil Truk</t>
  </si>
  <si>
    <t>Empat juta rupiah</t>
  </si>
  <si>
    <t>Pendapatan Dekorasi dari tanggal 4/12/2017 – 9/12/2017</t>
  </si>
  <si>
    <t>: n/10 (JT tanggal 19 Agustus 2017)</t>
  </si>
  <si>
    <t>Pembayaran gaji pegawai</t>
  </si>
  <si>
    <t>Enam juta rupiah</t>
  </si>
  <si>
    <t>Pembayaran premi asuransi</t>
  </si>
  <si>
    <t>Empat juta seratus lima puluh ribu</t>
  </si>
  <si>
    <t>Beban asuransi</t>
  </si>
  <si>
    <t>Pembayaran utang tanggal 2/7/2017</t>
  </si>
  <si>
    <t>Tuju juta lima ratus ribu rupiah</t>
  </si>
  <si>
    <t>Transaksi 11</t>
  </si>
  <si>
    <t>Customer</t>
  </si>
  <si>
    <t>Tiga puluh tuju juta lima ratus ribu rupiah</t>
  </si>
  <si>
    <t>Tagihan dari customer</t>
  </si>
  <si>
    <t>Transaksi 12</t>
  </si>
  <si>
    <t>BKM-004</t>
  </si>
  <si>
    <t>Empat juta seratus ribu</t>
  </si>
  <si>
    <t>Penyelesaian pesanan</t>
  </si>
  <si>
    <t>Transaksi 13</t>
  </si>
  <si>
    <t>Transaksi 14</t>
  </si>
  <si>
    <t>BKK-004</t>
  </si>
  <si>
    <t>Pemeliharaan (service) truk</t>
  </si>
  <si>
    <t>Sembilan ratus dua puluh ribu rupiah</t>
  </si>
  <si>
    <t>Beban pemeliharaan kendaraan</t>
  </si>
  <si>
    <t>BKK-005</t>
  </si>
  <si>
    <t>Pembayaran listrik PLN</t>
  </si>
  <si>
    <t>Satu juta lima puluh ribu</t>
  </si>
  <si>
    <t>Transaksi 15</t>
  </si>
  <si>
    <t> Total kas keluar</t>
  </si>
  <si>
    <t>Transaksi 16</t>
  </si>
  <si>
    <t>BKK-006</t>
  </si>
  <si>
    <t>Pembayaran beban lain-lain</t>
  </si>
  <si>
    <t>Empat ratus lima puluh</t>
  </si>
  <si>
    <t>Dua puluh dua juta lima ratus</t>
  </si>
  <si>
    <t xml:space="preserve">Pendapatan Dekorasi dari tanggal 24/07/2017 – 29/07/2017 </t>
  </si>
  <si>
    <t>BKK-007</t>
  </si>
  <si>
    <t>Enam juta lima ratus ribu</t>
  </si>
  <si>
    <t>Transaksi 17</t>
  </si>
  <si>
    <t>Transaksi 18</t>
  </si>
  <si>
    <t>BKK-008</t>
  </si>
  <si>
    <t>Pengambilan uang untuk kepentingan pribadi</t>
  </si>
  <si>
    <t>Tuju juta lima ratus ribu</t>
  </si>
  <si>
    <t>: 2/11/2017</t>
  </si>
  <si>
    <t>: 3/11/2017</t>
  </si>
  <si>
    <t>: 4/11/2017</t>
  </si>
  <si>
    <t>: 8/11/2017</t>
  </si>
  <si>
    <t>: 10/11/2017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</si>
</sst>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[$Rp-421]* #,##0.00_-;\-[$Rp-421]* #,##0.00_-;_-[$Rp-421]* &quot;-&quot;??_-;_-@_-"/>
  </numFmts>
  <fonts count="1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135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1" fontId="4" fillId="0" borderId="0" xfId="1" applyFont="1"/>
    <xf numFmtId="14" fontId="4" fillId="0" borderId="1" xfId="0" applyNumberFormat="1" applyFont="1" applyBorder="1"/>
    <xf numFmtId="41" fontId="4" fillId="0" borderId="1" xfId="1" applyFont="1" applyBorder="1"/>
    <xf numFmtId="0" fontId="5" fillId="0" borderId="0" xfId="0" applyFont="1"/>
    <xf numFmtId="41" fontId="4" fillId="0" borderId="1" xfId="1" applyFont="1" applyBorder="1" applyAlignment="1">
      <alignment horizontal="center" vertical="center"/>
    </xf>
    <xf numFmtId="0" fontId="4" fillId="0" borderId="1" xfId="0" quotePrefix="1" applyFont="1" applyBorder="1"/>
    <xf numFmtId="0" fontId="4" fillId="0" borderId="0" xfId="0" applyFont="1" applyBorder="1"/>
    <xf numFmtId="41" fontId="4" fillId="0" borderId="0" xfId="1" applyFont="1" applyBorder="1"/>
    <xf numFmtId="41" fontId="4" fillId="0" borderId="1" xfId="1" applyFont="1" applyBorder="1" applyAlignment="1">
      <alignment horizontal="center"/>
    </xf>
    <xf numFmtId="0" fontId="5" fillId="0" borderId="0" xfId="0" applyFont="1" applyAlignment="1"/>
    <xf numFmtId="0" fontId="5" fillId="0" borderId="1" xfId="0" applyFont="1" applyBorder="1" applyAlignment="1">
      <alignment horizontal="center"/>
    </xf>
    <xf numFmtId="41" fontId="4" fillId="0" borderId="1" xfId="0" applyNumberFormat="1" applyFont="1" applyBorder="1"/>
    <xf numFmtId="41" fontId="0" fillId="0" borderId="0" xfId="0" applyNumberFormat="1"/>
    <xf numFmtId="14" fontId="4" fillId="0" borderId="0" xfId="0" applyNumberFormat="1" applyFont="1"/>
    <xf numFmtId="14" fontId="4" fillId="0" borderId="0" xfId="0" applyNumberFormat="1" applyFont="1" applyBorder="1"/>
    <xf numFmtId="0" fontId="5" fillId="0" borderId="0" xfId="0" applyFont="1" applyBorder="1" applyAlignment="1">
      <alignment horizontal="center"/>
    </xf>
    <xf numFmtId="41" fontId="4" fillId="0" borderId="0" xfId="0" applyNumberFormat="1" applyFont="1" applyBorder="1"/>
    <xf numFmtId="0" fontId="4" fillId="0" borderId="0" xfId="0" applyFont="1"/>
    <xf numFmtId="0" fontId="6" fillId="0" borderId="0" xfId="0" applyFont="1" applyAlignment="1">
      <alignment vertical="center"/>
    </xf>
    <xf numFmtId="0" fontId="4" fillId="0" borderId="0" xfId="0" applyFont="1"/>
    <xf numFmtId="0" fontId="7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2" fillId="0" borderId="0" xfId="0" applyFont="1"/>
    <xf numFmtId="0" fontId="4" fillId="0" borderId="0" xfId="0" applyFont="1" applyAlignment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/>
    <xf numFmtId="0" fontId="11" fillId="0" borderId="0" xfId="0" applyFont="1" applyBorder="1" applyAlignment="1">
      <alignment vertical="center"/>
    </xf>
    <xf numFmtId="0" fontId="12" fillId="0" borderId="0" xfId="0" applyFont="1"/>
    <xf numFmtId="164" fontId="8" fillId="0" borderId="0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4" fontId="9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0" borderId="9" xfId="0" applyFont="1" applyBorder="1" applyAlignment="1"/>
    <xf numFmtId="0" fontId="4" fillId="0" borderId="10" xfId="0" applyFont="1" applyBorder="1"/>
    <xf numFmtId="0" fontId="4" fillId="0" borderId="11" xfId="0" applyFont="1" applyBorder="1"/>
    <xf numFmtId="0" fontId="7" fillId="0" borderId="4" xfId="0" applyFont="1" applyBorder="1" applyAlignment="1"/>
    <xf numFmtId="0" fontId="4" fillId="0" borderId="8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4" xfId="0" applyFont="1" applyBorder="1"/>
    <xf numFmtId="0" fontId="9" fillId="0" borderId="8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164" fontId="9" fillId="0" borderId="16" xfId="0" applyNumberFormat="1" applyFont="1" applyBorder="1" applyAlignment="1">
      <alignment horizontal="center" vertical="center" wrapText="1"/>
    </xf>
    <xf numFmtId="164" fontId="9" fillId="0" borderId="16" xfId="0" applyNumberFormat="1" applyFont="1" applyBorder="1" applyAlignment="1">
      <alignment vertical="center"/>
    </xf>
    <xf numFmtId="164" fontId="8" fillId="0" borderId="13" xfId="0" applyNumberFormat="1" applyFont="1" applyBorder="1" applyAlignment="1">
      <alignment vertical="center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4" fontId="4" fillId="0" borderId="1" xfId="0" quotePrefix="1" applyNumberFormat="1" applyFont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14" fontId="4" fillId="0" borderId="1" xfId="0" applyNumberFormat="1" applyFont="1" applyBorder="1" applyAlignment="1">
      <alignment horizontal="center" vertical="center"/>
    </xf>
    <xf numFmtId="41" fontId="13" fillId="0" borderId="1" xfId="1" applyFont="1" applyBorder="1"/>
    <xf numFmtId="41" fontId="4" fillId="0" borderId="1" xfId="0" applyNumberFormat="1" applyFont="1" applyBorder="1" applyAlignment="1">
      <alignment horizontal="center"/>
    </xf>
    <xf numFmtId="41" fontId="4" fillId="0" borderId="1" xfId="0" quotePrefix="1" applyNumberFormat="1" applyFont="1" applyBorder="1"/>
    <xf numFmtId="20" fontId="4" fillId="0" borderId="0" xfId="1" applyNumberFormat="1" applyFont="1" applyBorder="1"/>
    <xf numFmtId="20" fontId="4" fillId="0" borderId="0" xfId="1" applyNumberFormat="1" applyFont="1"/>
    <xf numFmtId="17" fontId="4" fillId="0" borderId="0" xfId="1" quotePrefix="1" applyNumberFormat="1" applyFont="1" applyBorder="1"/>
    <xf numFmtId="20" fontId="4" fillId="0" borderId="0" xfId="1" quotePrefix="1" applyNumberFormat="1" applyFont="1"/>
    <xf numFmtId="41" fontId="4" fillId="0" borderId="1" xfId="0" quotePrefix="1" applyNumberFormat="1" applyFont="1" applyBorder="1" applyAlignment="1">
      <alignment horizontal="center"/>
    </xf>
    <xf numFmtId="17" fontId="4" fillId="0" borderId="1" xfId="0" quotePrefix="1" applyNumberFormat="1" applyFont="1" applyBorder="1" applyAlignment="1">
      <alignment horizontal="center"/>
    </xf>
    <xf numFmtId="20" fontId="4" fillId="0" borderId="1" xfId="0" quotePrefix="1" applyNumberFormat="1" applyFont="1" applyBorder="1" applyAlignment="1">
      <alignment horizontal="center"/>
    </xf>
    <xf numFmtId="41" fontId="5" fillId="0" borderId="1" xfId="1" applyFont="1" applyBorder="1"/>
    <xf numFmtId="41" fontId="4" fillId="0" borderId="0" xfId="0" applyNumberFormat="1" applyFont="1"/>
    <xf numFmtId="41" fontId="5" fillId="0" borderId="0" xfId="1" applyFont="1"/>
    <xf numFmtId="0" fontId="4" fillId="0" borderId="0" xfId="0" applyFont="1" applyAlignment="1">
      <alignment horizontal="center"/>
    </xf>
    <xf numFmtId="0" fontId="9" fillId="0" borderId="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41" fontId="4" fillId="0" borderId="1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/>
    </xf>
    <xf numFmtId="0" fontId="4" fillId="0" borderId="1" xfId="0" applyFont="1" applyBorder="1" applyAlignment="1"/>
    <xf numFmtId="0" fontId="5" fillId="0" borderId="0" xfId="0" applyFont="1" applyAlignment="1">
      <alignment horizontal="left"/>
    </xf>
    <xf numFmtId="0" fontId="8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4" fillId="0" borderId="17" xfId="0" applyFont="1" applyBorder="1"/>
    <xf numFmtId="0" fontId="9" fillId="0" borderId="18" xfId="0" applyFont="1" applyBorder="1" applyAlignment="1">
      <alignment horizontal="left" vertical="center"/>
    </xf>
    <xf numFmtId="0" fontId="4" fillId="0" borderId="18" xfId="0" applyFont="1" applyBorder="1"/>
    <xf numFmtId="0" fontId="9" fillId="0" borderId="17" xfId="0" applyFont="1" applyBorder="1" applyAlignment="1">
      <alignment vertical="center"/>
    </xf>
    <xf numFmtId="0" fontId="7" fillId="0" borderId="0" xfId="0" applyFont="1" applyBorder="1"/>
    <xf numFmtId="0" fontId="9" fillId="0" borderId="18" xfId="0" applyFont="1" applyBorder="1" applyAlignment="1">
      <alignment vertical="center"/>
    </xf>
    <xf numFmtId="0" fontId="7" fillId="0" borderId="18" xfId="0" applyFont="1" applyBorder="1"/>
    <xf numFmtId="0" fontId="4" fillId="0" borderId="19" xfId="0" applyFont="1" applyBorder="1"/>
    <xf numFmtId="0" fontId="4" fillId="0" borderId="24" xfId="0" applyFont="1" applyBorder="1"/>
    <xf numFmtId="0" fontId="9" fillId="0" borderId="20" xfId="0" applyFont="1" applyBorder="1" applyAlignment="1">
      <alignment vertical="center"/>
    </xf>
    <xf numFmtId="0" fontId="1" fillId="0" borderId="0" xfId="0" applyFont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3.1'!A1"/><Relationship Id="rId13" Type="http://schemas.openxmlformats.org/officeDocument/2006/relationships/hyperlink" Target="#'6.4'!A1"/><Relationship Id="rId3" Type="http://schemas.openxmlformats.org/officeDocument/2006/relationships/hyperlink" Target="#'4.3'!A1"/><Relationship Id="rId7" Type="http://schemas.openxmlformats.org/officeDocument/2006/relationships/hyperlink" Target="#'6.3'!A1"/><Relationship Id="rId12" Type="http://schemas.openxmlformats.org/officeDocument/2006/relationships/hyperlink" Target="#'6.2'!A1"/><Relationship Id="rId2" Type="http://schemas.openxmlformats.org/officeDocument/2006/relationships/hyperlink" Target="#'4.2'!A1"/><Relationship Id="rId1" Type="http://schemas.openxmlformats.org/officeDocument/2006/relationships/hyperlink" Target="#'4.1'!A1"/><Relationship Id="rId6" Type="http://schemas.openxmlformats.org/officeDocument/2006/relationships/hyperlink" Target="#'5.1'!A1"/><Relationship Id="rId11" Type="http://schemas.openxmlformats.org/officeDocument/2006/relationships/hyperlink" Target="#'6.1'!A1"/><Relationship Id="rId5" Type="http://schemas.openxmlformats.org/officeDocument/2006/relationships/hyperlink" Target="#'4.5'!A1"/><Relationship Id="rId10" Type="http://schemas.openxmlformats.org/officeDocument/2006/relationships/hyperlink" Target="#'1.1'!A1"/><Relationship Id="rId4" Type="http://schemas.openxmlformats.org/officeDocument/2006/relationships/hyperlink" Target="#'4.4'!A1"/><Relationship Id="rId9" Type="http://schemas.openxmlformats.org/officeDocument/2006/relationships/hyperlink" Target="#'2.1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11</xdr:row>
      <xdr:rowOff>28575</xdr:rowOff>
    </xdr:from>
    <xdr:to>
      <xdr:col>1</xdr:col>
      <xdr:colOff>219075</xdr:colOff>
      <xdr:row>12</xdr:row>
      <xdr:rowOff>123825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010400" y="2200275"/>
          <a:ext cx="80962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HARTA</a:t>
          </a:r>
        </a:p>
      </xdr:txBody>
    </xdr:sp>
    <xdr:clientData/>
  </xdr:twoCellAnchor>
  <xdr:twoCellAnchor>
    <xdr:from>
      <xdr:col>1</xdr:col>
      <xdr:colOff>323850</xdr:colOff>
      <xdr:row>11</xdr:row>
      <xdr:rowOff>28575</xdr:rowOff>
    </xdr:from>
    <xdr:to>
      <xdr:col>2</xdr:col>
      <xdr:colOff>581025</xdr:colOff>
      <xdr:row>12</xdr:row>
      <xdr:rowOff>123825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7924800" y="2200275"/>
          <a:ext cx="8667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HUTANG</a:t>
          </a:r>
        </a:p>
      </xdr:txBody>
    </xdr:sp>
    <xdr:clientData/>
  </xdr:twoCellAnchor>
  <xdr:twoCellAnchor>
    <xdr:from>
      <xdr:col>3</xdr:col>
      <xdr:colOff>171450</xdr:colOff>
      <xdr:row>11</xdr:row>
      <xdr:rowOff>28575</xdr:rowOff>
    </xdr:from>
    <xdr:to>
      <xdr:col>4</xdr:col>
      <xdr:colOff>381000</xdr:colOff>
      <xdr:row>12</xdr:row>
      <xdr:rowOff>123825</xdr:rowOff>
    </xdr:to>
    <xdr:sp macro="" textlink="">
      <xdr:nvSpPr>
        <xdr:cNvPr id="4" name="Rounded Rectangle 3">
          <a:hlinkClick xmlns:r="http://schemas.openxmlformats.org/officeDocument/2006/relationships" r:id="rId3"/>
        </xdr:cNvPr>
        <xdr:cNvSpPr/>
      </xdr:nvSpPr>
      <xdr:spPr>
        <a:xfrm>
          <a:off x="8991600" y="2200275"/>
          <a:ext cx="81915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MODAL</a:t>
          </a:r>
        </a:p>
      </xdr:txBody>
    </xdr:sp>
    <xdr:clientData/>
  </xdr:twoCellAnchor>
  <xdr:twoCellAnchor>
    <xdr:from>
      <xdr:col>4</xdr:col>
      <xdr:colOff>533400</xdr:colOff>
      <xdr:row>11</xdr:row>
      <xdr:rowOff>28575</xdr:rowOff>
    </xdr:from>
    <xdr:to>
      <xdr:col>6</xdr:col>
      <xdr:colOff>485775</xdr:colOff>
      <xdr:row>12</xdr:row>
      <xdr:rowOff>123825</xdr:rowOff>
    </xdr:to>
    <xdr:sp macro="" textlink="">
      <xdr:nvSpPr>
        <xdr:cNvPr id="5" name="Rounded Rectangle 4">
          <a:hlinkClick xmlns:r="http://schemas.openxmlformats.org/officeDocument/2006/relationships" r:id="rId4"/>
        </xdr:cNvPr>
        <xdr:cNvSpPr/>
      </xdr:nvSpPr>
      <xdr:spPr>
        <a:xfrm>
          <a:off x="9963150" y="2200275"/>
          <a:ext cx="11715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PENDAPATAN</a:t>
          </a:r>
        </a:p>
      </xdr:txBody>
    </xdr:sp>
    <xdr:clientData/>
  </xdr:twoCellAnchor>
  <xdr:twoCellAnchor>
    <xdr:from>
      <xdr:col>7</xdr:col>
      <xdr:colOff>1</xdr:colOff>
      <xdr:row>11</xdr:row>
      <xdr:rowOff>28575</xdr:rowOff>
    </xdr:from>
    <xdr:to>
      <xdr:col>8</xdr:col>
      <xdr:colOff>152401</xdr:colOff>
      <xdr:row>12</xdr:row>
      <xdr:rowOff>123825</xdr:rowOff>
    </xdr:to>
    <xdr:sp macro="" textlink="">
      <xdr:nvSpPr>
        <xdr:cNvPr id="6" name="Rounded Rectangle 5">
          <a:hlinkClick xmlns:r="http://schemas.openxmlformats.org/officeDocument/2006/relationships" r:id="rId5"/>
        </xdr:cNvPr>
        <xdr:cNvSpPr/>
      </xdr:nvSpPr>
      <xdr:spPr>
        <a:xfrm>
          <a:off x="11258551" y="2200275"/>
          <a:ext cx="7620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BEBAN</a:t>
          </a:r>
        </a:p>
      </xdr:txBody>
    </xdr:sp>
    <xdr:clientData/>
  </xdr:twoCellAnchor>
  <xdr:twoCellAnchor>
    <xdr:from>
      <xdr:col>1</xdr:col>
      <xdr:colOff>409575</xdr:colOff>
      <xdr:row>13</xdr:row>
      <xdr:rowOff>0</xdr:rowOff>
    </xdr:from>
    <xdr:to>
      <xdr:col>6</xdr:col>
      <xdr:colOff>38100</xdr:colOff>
      <xdr:row>15</xdr:row>
      <xdr:rowOff>123825</xdr:rowOff>
    </xdr:to>
    <xdr:sp macro="" textlink="">
      <xdr:nvSpPr>
        <xdr:cNvPr id="7" name="Down Arrow 6"/>
        <xdr:cNvSpPr/>
      </xdr:nvSpPr>
      <xdr:spPr>
        <a:xfrm>
          <a:off x="8010525" y="2552700"/>
          <a:ext cx="2676525" cy="504825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LAPORAN KEUANGAN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142875</xdr:colOff>
      <xdr:row>16</xdr:row>
      <xdr:rowOff>47625</xdr:rowOff>
    </xdr:from>
    <xdr:to>
      <xdr:col>5</xdr:col>
      <xdr:colOff>333375</xdr:colOff>
      <xdr:row>17</xdr:row>
      <xdr:rowOff>142875</xdr:rowOff>
    </xdr:to>
    <xdr:sp macro="" textlink="">
      <xdr:nvSpPr>
        <xdr:cNvPr id="8" name="Rounded Rectangle 7">
          <a:hlinkClick xmlns:r="http://schemas.openxmlformats.org/officeDocument/2006/relationships" r:id="rId6"/>
        </xdr:cNvPr>
        <xdr:cNvSpPr/>
      </xdr:nvSpPr>
      <xdr:spPr>
        <a:xfrm>
          <a:off x="1581150" y="3524250"/>
          <a:ext cx="20193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KERTAS KERJA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428625</xdr:colOff>
      <xdr:row>19</xdr:row>
      <xdr:rowOff>171449</xdr:rowOff>
    </xdr:from>
    <xdr:to>
      <xdr:col>7</xdr:col>
      <xdr:colOff>400050</xdr:colOff>
      <xdr:row>22</xdr:row>
      <xdr:rowOff>123824</xdr:rowOff>
    </xdr:to>
    <xdr:sp macro="" textlink="">
      <xdr:nvSpPr>
        <xdr:cNvPr id="11" name="Rounded Rectangle 10">
          <a:hlinkClick xmlns:r="http://schemas.openxmlformats.org/officeDocument/2006/relationships" r:id="rId7"/>
        </xdr:cNvPr>
        <xdr:cNvSpPr/>
      </xdr:nvSpPr>
      <xdr:spPr>
        <a:xfrm>
          <a:off x="3695700" y="4219574"/>
          <a:ext cx="1190625" cy="5238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PERUBAHAN MODAL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371475</xdr:colOff>
      <xdr:row>5</xdr:row>
      <xdr:rowOff>47625</xdr:rowOff>
    </xdr:from>
    <xdr:to>
      <xdr:col>2</xdr:col>
      <xdr:colOff>209550</xdr:colOff>
      <xdr:row>8</xdr:row>
      <xdr:rowOff>0</xdr:rowOff>
    </xdr:to>
    <xdr:sp macro="" textlink="">
      <xdr:nvSpPr>
        <xdr:cNvPr id="12" name="Rounded Rectangle 11">
          <a:hlinkClick xmlns:r="http://schemas.openxmlformats.org/officeDocument/2006/relationships" r:id="rId8"/>
        </xdr:cNvPr>
        <xdr:cNvSpPr/>
      </xdr:nvSpPr>
      <xdr:spPr>
        <a:xfrm>
          <a:off x="371475" y="1371600"/>
          <a:ext cx="1276350" cy="52387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KHUSUS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581025</xdr:colOff>
      <xdr:row>5</xdr:row>
      <xdr:rowOff>114301</xdr:rowOff>
    </xdr:from>
    <xdr:to>
      <xdr:col>5</xdr:col>
      <xdr:colOff>28575</xdr:colOff>
      <xdr:row>7</xdr:row>
      <xdr:rowOff>76201</xdr:rowOff>
    </xdr:to>
    <xdr:sp macro="" textlink="">
      <xdr:nvSpPr>
        <xdr:cNvPr id="13" name="Rounded Rectangle 12">
          <a:hlinkClick xmlns:r="http://schemas.openxmlformats.org/officeDocument/2006/relationships" r:id="rId9"/>
        </xdr:cNvPr>
        <xdr:cNvSpPr/>
      </xdr:nvSpPr>
      <xdr:spPr>
        <a:xfrm>
          <a:off x="2019300" y="1438276"/>
          <a:ext cx="1276350" cy="3429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 UMUM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581025</xdr:colOff>
      <xdr:row>2</xdr:row>
      <xdr:rowOff>123826</xdr:rowOff>
    </xdr:from>
    <xdr:to>
      <xdr:col>5</xdr:col>
      <xdr:colOff>28575</xdr:colOff>
      <xdr:row>4</xdr:row>
      <xdr:rowOff>85726</xdr:rowOff>
    </xdr:to>
    <xdr:sp macro="" textlink="">
      <xdr:nvSpPr>
        <xdr:cNvPr id="14" name="Rounded Rectangle 13">
          <a:hlinkClick xmlns:r="http://schemas.openxmlformats.org/officeDocument/2006/relationships" r:id="rId10"/>
        </xdr:cNvPr>
        <xdr:cNvSpPr/>
      </xdr:nvSpPr>
      <xdr:spPr>
        <a:xfrm>
          <a:off x="2019300" y="876301"/>
          <a:ext cx="1276350" cy="3429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TRANSAKSI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381000</xdr:colOff>
      <xdr:row>19</xdr:row>
      <xdr:rowOff>161925</xdr:rowOff>
    </xdr:from>
    <xdr:to>
      <xdr:col>2</xdr:col>
      <xdr:colOff>219075</xdr:colOff>
      <xdr:row>21</xdr:row>
      <xdr:rowOff>66675</xdr:rowOff>
    </xdr:to>
    <xdr:sp macro="" textlink="">
      <xdr:nvSpPr>
        <xdr:cNvPr id="15" name="Rounded Rectangle 14">
          <a:hlinkClick xmlns:r="http://schemas.openxmlformats.org/officeDocument/2006/relationships" r:id="rId11"/>
        </xdr:cNvPr>
        <xdr:cNvSpPr/>
      </xdr:nvSpPr>
      <xdr:spPr>
        <a:xfrm>
          <a:off x="381000" y="4210050"/>
          <a:ext cx="1276350" cy="285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NERACA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542925</xdr:colOff>
      <xdr:row>19</xdr:row>
      <xdr:rowOff>161925</xdr:rowOff>
    </xdr:from>
    <xdr:to>
      <xdr:col>4</xdr:col>
      <xdr:colOff>600075</xdr:colOff>
      <xdr:row>21</xdr:row>
      <xdr:rowOff>66675</xdr:rowOff>
    </xdr:to>
    <xdr:sp macro="" textlink="">
      <xdr:nvSpPr>
        <xdr:cNvPr id="16" name="Rounded Rectangle 15">
          <a:hlinkClick xmlns:r="http://schemas.openxmlformats.org/officeDocument/2006/relationships" r:id="rId12"/>
        </xdr:cNvPr>
        <xdr:cNvSpPr/>
      </xdr:nvSpPr>
      <xdr:spPr>
        <a:xfrm>
          <a:off x="1981200" y="4210050"/>
          <a:ext cx="1276350" cy="285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LABA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RUGI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323850</xdr:colOff>
      <xdr:row>18</xdr:row>
      <xdr:rowOff>47625</xdr:rowOff>
    </xdr:from>
    <xdr:to>
      <xdr:col>1</xdr:col>
      <xdr:colOff>323850</xdr:colOff>
      <xdr:row>19</xdr:row>
      <xdr:rowOff>123825</xdr:rowOff>
    </xdr:to>
    <xdr:cxnSp macro="">
      <xdr:nvCxnSpPr>
        <xdr:cNvPr id="18" name="Straight Arrow Connector 17"/>
        <xdr:cNvCxnSpPr/>
      </xdr:nvCxnSpPr>
      <xdr:spPr>
        <a:xfrm>
          <a:off x="1152525" y="3905250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47625</xdr:rowOff>
    </xdr:from>
    <xdr:to>
      <xdr:col>4</xdr:col>
      <xdr:colOff>9525</xdr:colOff>
      <xdr:row>19</xdr:row>
      <xdr:rowOff>123825</xdr:rowOff>
    </xdr:to>
    <xdr:cxnSp macro="">
      <xdr:nvCxnSpPr>
        <xdr:cNvPr id="20" name="Straight Arrow Connector 19"/>
        <xdr:cNvCxnSpPr/>
      </xdr:nvCxnSpPr>
      <xdr:spPr>
        <a:xfrm>
          <a:off x="2667000" y="3905250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18</xdr:row>
      <xdr:rowOff>57150</xdr:rowOff>
    </xdr:from>
    <xdr:to>
      <xdr:col>6</xdr:col>
      <xdr:colOff>466725</xdr:colOff>
      <xdr:row>19</xdr:row>
      <xdr:rowOff>133350</xdr:rowOff>
    </xdr:to>
    <xdr:cxnSp macro="">
      <xdr:nvCxnSpPr>
        <xdr:cNvPr id="21" name="Straight Arrow Connector 20"/>
        <xdr:cNvCxnSpPr/>
      </xdr:nvCxnSpPr>
      <xdr:spPr>
        <a:xfrm>
          <a:off x="4343400" y="3914775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18</xdr:row>
      <xdr:rowOff>66675</xdr:rowOff>
    </xdr:from>
    <xdr:to>
      <xdr:col>6</xdr:col>
      <xdr:colOff>466725</xdr:colOff>
      <xdr:row>18</xdr:row>
      <xdr:rowOff>66675</xdr:rowOff>
    </xdr:to>
    <xdr:cxnSp macro="">
      <xdr:nvCxnSpPr>
        <xdr:cNvPr id="23" name="Straight Connector 22"/>
        <xdr:cNvCxnSpPr/>
      </xdr:nvCxnSpPr>
      <xdr:spPr>
        <a:xfrm>
          <a:off x="1162050" y="3924300"/>
          <a:ext cx="3181350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76200</xdr:rowOff>
    </xdr:from>
    <xdr:to>
      <xdr:col>4</xdr:col>
      <xdr:colOff>0</xdr:colOff>
      <xdr:row>8</xdr:row>
      <xdr:rowOff>152400</xdr:rowOff>
    </xdr:to>
    <xdr:cxnSp macro="">
      <xdr:nvCxnSpPr>
        <xdr:cNvPr id="25" name="Straight Arrow Connector 24"/>
        <xdr:cNvCxnSpPr/>
      </xdr:nvCxnSpPr>
      <xdr:spPr>
        <a:xfrm>
          <a:off x="2657475" y="1781175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114300</xdr:rowOff>
    </xdr:from>
    <xdr:to>
      <xdr:col>4</xdr:col>
      <xdr:colOff>0</xdr:colOff>
      <xdr:row>5</xdr:row>
      <xdr:rowOff>133350</xdr:rowOff>
    </xdr:to>
    <xdr:cxnSp macro="">
      <xdr:nvCxnSpPr>
        <xdr:cNvPr id="26" name="Straight Arrow Connector 25"/>
        <xdr:cNvCxnSpPr/>
      </xdr:nvCxnSpPr>
      <xdr:spPr>
        <a:xfrm>
          <a:off x="2657475" y="1247775"/>
          <a:ext cx="0" cy="20955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22</xdr:row>
      <xdr:rowOff>142875</xdr:rowOff>
    </xdr:from>
    <xdr:to>
      <xdr:col>6</xdr:col>
      <xdr:colOff>38100</xdr:colOff>
      <xdr:row>25</xdr:row>
      <xdr:rowOff>76200</xdr:rowOff>
    </xdr:to>
    <xdr:sp macro="" textlink="">
      <xdr:nvSpPr>
        <xdr:cNvPr id="27" name="Down Arrow 26"/>
        <xdr:cNvSpPr/>
      </xdr:nvSpPr>
      <xdr:spPr>
        <a:xfrm>
          <a:off x="1238250" y="4705350"/>
          <a:ext cx="2676525" cy="504825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LAPORAN KEUANGAN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542925</xdr:colOff>
      <xdr:row>26</xdr:row>
      <xdr:rowOff>19050</xdr:rowOff>
    </xdr:from>
    <xdr:to>
      <xdr:col>4</xdr:col>
      <xdr:colOff>514350</xdr:colOff>
      <xdr:row>28</xdr:row>
      <xdr:rowOff>161925</xdr:rowOff>
    </xdr:to>
    <xdr:sp macro="" textlink="">
      <xdr:nvSpPr>
        <xdr:cNvPr id="28" name="Rounded Rectangle 27">
          <a:hlinkClick xmlns:r="http://schemas.openxmlformats.org/officeDocument/2006/relationships" r:id="rId13"/>
        </xdr:cNvPr>
        <xdr:cNvSpPr/>
      </xdr:nvSpPr>
      <xdr:spPr>
        <a:xfrm>
          <a:off x="1981200" y="5343525"/>
          <a:ext cx="1190625" cy="5238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LAPORAN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ARUS KAS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504824</xdr:colOff>
      <xdr:row>5</xdr:row>
      <xdr:rowOff>104775</xdr:rowOff>
    </xdr:from>
    <xdr:to>
      <xdr:col>8</xdr:col>
      <xdr:colOff>152399</xdr:colOff>
      <xdr:row>7</xdr:row>
      <xdr:rowOff>66675</xdr:rowOff>
    </xdr:to>
    <xdr:sp macro="" textlink="">
      <xdr:nvSpPr>
        <xdr:cNvPr id="29" name="Rounded Rectangle 28">
          <a:hlinkClick xmlns:r="http://schemas.openxmlformats.org/officeDocument/2006/relationships" r:id="rId9"/>
        </xdr:cNvPr>
        <xdr:cNvSpPr/>
      </xdr:nvSpPr>
      <xdr:spPr>
        <a:xfrm>
          <a:off x="3771899" y="1428750"/>
          <a:ext cx="1476375" cy="342900"/>
        </a:xfrm>
        <a:prstGeom prst="roundRect">
          <a:avLst/>
        </a:prstGeom>
        <a:solidFill>
          <a:srgbClr val="FFC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PENUTUP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4</xdr:col>
      <xdr:colOff>600075</xdr:colOff>
      <xdr:row>27</xdr:row>
      <xdr:rowOff>95250</xdr:rowOff>
    </xdr:from>
    <xdr:to>
      <xdr:col>9</xdr:col>
      <xdr:colOff>180975</xdr:colOff>
      <xdr:row>27</xdr:row>
      <xdr:rowOff>95250</xdr:rowOff>
    </xdr:to>
    <xdr:cxnSp macro="">
      <xdr:nvCxnSpPr>
        <xdr:cNvPr id="31" name="Straight Connector 30"/>
        <xdr:cNvCxnSpPr/>
      </xdr:nvCxnSpPr>
      <xdr:spPr>
        <a:xfrm>
          <a:off x="3257550" y="5610225"/>
          <a:ext cx="2628900" cy="0"/>
        </a:xfrm>
        <a:prstGeom prst="line">
          <a:avLst/>
        </a:prstGeom>
        <a:ln w="28575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6</xdr:row>
      <xdr:rowOff>85725</xdr:rowOff>
    </xdr:from>
    <xdr:to>
      <xdr:col>9</xdr:col>
      <xdr:colOff>190501</xdr:colOff>
      <xdr:row>27</xdr:row>
      <xdr:rowOff>114300</xdr:rowOff>
    </xdr:to>
    <xdr:cxnSp macro="">
      <xdr:nvCxnSpPr>
        <xdr:cNvPr id="32" name="Straight Connector 31"/>
        <xdr:cNvCxnSpPr/>
      </xdr:nvCxnSpPr>
      <xdr:spPr>
        <a:xfrm>
          <a:off x="5895975" y="1600200"/>
          <a:ext cx="1" cy="4029075"/>
        </a:xfrm>
        <a:prstGeom prst="line">
          <a:avLst/>
        </a:prstGeom>
        <a:ln w="28575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6</xdr:row>
      <xdr:rowOff>76201</xdr:rowOff>
    </xdr:from>
    <xdr:to>
      <xdr:col>9</xdr:col>
      <xdr:colOff>47625</xdr:colOff>
      <xdr:row>6</xdr:row>
      <xdr:rowOff>85725</xdr:rowOff>
    </xdr:to>
    <xdr:cxnSp macro="">
      <xdr:nvCxnSpPr>
        <xdr:cNvPr id="37" name="Straight Connector 36"/>
        <xdr:cNvCxnSpPr/>
      </xdr:nvCxnSpPr>
      <xdr:spPr>
        <a:xfrm flipV="1">
          <a:off x="5276850" y="1590676"/>
          <a:ext cx="476250" cy="9524"/>
        </a:xfrm>
        <a:prstGeom prst="line">
          <a:avLst/>
        </a:prstGeom>
        <a:ln w="28575">
          <a:prstDash val="dash"/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</xdr:row>
      <xdr:rowOff>95251</xdr:rowOff>
    </xdr:from>
    <xdr:to>
      <xdr:col>5</xdr:col>
      <xdr:colOff>552450</xdr:colOff>
      <xdr:row>6</xdr:row>
      <xdr:rowOff>104775</xdr:rowOff>
    </xdr:to>
    <xdr:cxnSp macro="">
      <xdr:nvCxnSpPr>
        <xdr:cNvPr id="42" name="Straight Connector 41"/>
        <xdr:cNvCxnSpPr/>
      </xdr:nvCxnSpPr>
      <xdr:spPr>
        <a:xfrm flipV="1">
          <a:off x="3343275" y="1609726"/>
          <a:ext cx="476250" cy="9524"/>
        </a:xfrm>
        <a:prstGeom prst="line">
          <a:avLst/>
        </a:prstGeom>
        <a:ln w="28575">
          <a:prstDash val="dash"/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6</xdr:row>
      <xdr:rowOff>85725</xdr:rowOff>
    </xdr:from>
    <xdr:to>
      <xdr:col>2</xdr:col>
      <xdr:colOff>542925</xdr:colOff>
      <xdr:row>6</xdr:row>
      <xdr:rowOff>95250</xdr:rowOff>
    </xdr:to>
    <xdr:cxnSp macro="">
      <xdr:nvCxnSpPr>
        <xdr:cNvPr id="43" name="Straight Arrow Connector 42"/>
        <xdr:cNvCxnSpPr/>
      </xdr:nvCxnSpPr>
      <xdr:spPr>
        <a:xfrm flipH="1">
          <a:off x="1638300" y="1600200"/>
          <a:ext cx="342900" cy="9525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76200</xdr:rowOff>
    </xdr:from>
    <xdr:to>
      <xdr:col>7</xdr:col>
      <xdr:colOff>238125</xdr:colOff>
      <xdr:row>1</xdr:row>
      <xdr:rowOff>171450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8458200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76200</xdr:rowOff>
    </xdr:from>
    <xdr:to>
      <xdr:col>9</xdr:col>
      <xdr:colOff>200025</xdr:colOff>
      <xdr:row>0</xdr:row>
      <xdr:rowOff>361950</xdr:rowOff>
    </xdr:to>
    <xdr:sp macro="" textlink="">
      <xdr:nvSpPr>
        <xdr:cNvPr id="9" name="Rounded Rectangle 8">
          <a:hlinkClick xmlns:r="http://schemas.openxmlformats.org/officeDocument/2006/relationships" r:id="rId1"/>
        </xdr:cNvPr>
        <xdr:cNvSpPr/>
      </xdr:nvSpPr>
      <xdr:spPr>
        <a:xfrm>
          <a:off x="7820025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76200</xdr:rowOff>
    </xdr:from>
    <xdr:to>
      <xdr:col>1</xdr:col>
      <xdr:colOff>476250</xdr:colOff>
      <xdr:row>1</xdr:row>
      <xdr:rowOff>171450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6675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76200</xdr:rowOff>
    </xdr:from>
    <xdr:to>
      <xdr:col>9</xdr:col>
      <xdr:colOff>228600</xdr:colOff>
      <xdr:row>1</xdr:row>
      <xdr:rowOff>171450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829425" y="76200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38100</xdr:rowOff>
    </xdr:from>
    <xdr:to>
      <xdr:col>9</xdr:col>
      <xdr:colOff>219075</xdr:colOff>
      <xdr:row>1</xdr:row>
      <xdr:rowOff>133350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867525" y="38100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47625</xdr:rowOff>
    </xdr:from>
    <xdr:to>
      <xdr:col>9</xdr:col>
      <xdr:colOff>219075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62725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47625</xdr:rowOff>
    </xdr:from>
    <xdr:to>
      <xdr:col>9</xdr:col>
      <xdr:colOff>228600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72250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47625</xdr:rowOff>
    </xdr:from>
    <xdr:to>
      <xdr:col>9</xdr:col>
      <xdr:colOff>228600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72250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47625</xdr:rowOff>
    </xdr:from>
    <xdr:to>
      <xdr:col>14</xdr:col>
      <xdr:colOff>200025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8582025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85725</xdr:rowOff>
    </xdr:from>
    <xdr:to>
      <xdr:col>6</xdr:col>
      <xdr:colOff>266700</xdr:colOff>
      <xdr:row>1</xdr:row>
      <xdr:rowOff>180975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5438775" y="85725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14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9248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workbookViewId="0"/>
  </sheetViews>
  <sheetFormatPr defaultRowHeight="15" x14ac:dyDescent="0.25"/>
  <cols>
    <col min="1" max="1" width="12.42578125" style="1" customWidth="1"/>
    <col min="2" max="2" width="9.140625" style="1"/>
    <col min="3" max="4" width="9.140625" style="1" customWidth="1"/>
    <col min="5" max="9" width="9.140625" style="1"/>
    <col min="10" max="11" width="9.140625" style="26"/>
    <col min="12" max="12" width="23.140625" style="26" customWidth="1"/>
    <col min="13" max="13" width="27.140625" style="26" customWidth="1"/>
    <col min="14" max="16384" width="9.140625" style="26"/>
  </cols>
  <sheetData>
    <row r="1" spans="1:13" ht="14.25" customHeight="1" x14ac:dyDescent="0.25">
      <c r="A1" s="23"/>
      <c r="B1" s="23"/>
      <c r="C1" s="23"/>
      <c r="D1" s="23"/>
      <c r="E1" s="23"/>
      <c r="F1" s="23"/>
      <c r="G1" s="23"/>
      <c r="H1" s="23"/>
    </row>
    <row r="3" spans="1:13" ht="28.5" x14ac:dyDescent="0.25">
      <c r="K3" s="30" t="s">
        <v>63</v>
      </c>
      <c r="L3" s="30" t="s">
        <v>3</v>
      </c>
    </row>
    <row r="4" spans="1:13" x14ac:dyDescent="0.25">
      <c r="A4" s="26"/>
      <c r="B4" s="26"/>
      <c r="C4" s="26"/>
      <c r="D4" s="26"/>
      <c r="E4" s="26"/>
      <c r="F4" s="26"/>
      <c r="G4" s="26"/>
      <c r="H4" s="26"/>
      <c r="I4" s="26"/>
      <c r="K4" s="10" t="s">
        <v>32</v>
      </c>
      <c r="L4" s="4" t="s">
        <v>66</v>
      </c>
    </row>
    <row r="5" spans="1:13" x14ac:dyDescent="0.25">
      <c r="A5" s="26"/>
      <c r="B5" s="26"/>
      <c r="C5" s="26"/>
      <c r="D5" s="26"/>
      <c r="E5" s="26"/>
      <c r="F5" s="26"/>
      <c r="G5" s="26"/>
      <c r="H5" s="26"/>
      <c r="I5" s="26"/>
      <c r="K5" s="10" t="s">
        <v>34</v>
      </c>
      <c r="L5" s="4" t="s">
        <v>64</v>
      </c>
    </row>
    <row r="6" spans="1:13" x14ac:dyDescent="0.25">
      <c r="A6" s="26"/>
      <c r="B6" s="26"/>
      <c r="C6" s="26"/>
      <c r="D6" s="26"/>
      <c r="E6" s="26"/>
      <c r="F6" s="26"/>
      <c r="G6" s="26"/>
      <c r="H6" s="26"/>
      <c r="I6" s="26"/>
      <c r="K6" s="10" t="s">
        <v>36</v>
      </c>
      <c r="L6" s="4" t="s">
        <v>65</v>
      </c>
    </row>
    <row r="7" spans="1:13" x14ac:dyDescent="0.25">
      <c r="A7" s="26"/>
      <c r="B7" s="26"/>
      <c r="C7" s="26"/>
      <c r="D7" s="26"/>
      <c r="E7" s="26"/>
      <c r="F7" s="26"/>
      <c r="G7" s="26"/>
      <c r="H7" s="26"/>
      <c r="I7" s="26"/>
      <c r="K7" s="10" t="s">
        <v>46</v>
      </c>
      <c r="L7" s="4" t="s">
        <v>68</v>
      </c>
    </row>
    <row r="8" spans="1:13" x14ac:dyDescent="0.25">
      <c r="K8" s="10" t="s">
        <v>67</v>
      </c>
      <c r="L8" s="4" t="s">
        <v>69</v>
      </c>
    </row>
    <row r="9" spans="1:13" x14ac:dyDescent="0.25">
      <c r="K9" s="10" t="s">
        <v>73</v>
      </c>
      <c r="L9" s="4" t="s">
        <v>70</v>
      </c>
    </row>
    <row r="10" spans="1:13" x14ac:dyDescent="0.25">
      <c r="A10" s="87" t="s">
        <v>26</v>
      </c>
      <c r="B10" s="87"/>
      <c r="C10" s="87"/>
      <c r="D10" s="87"/>
      <c r="E10" s="87"/>
      <c r="F10" s="87"/>
      <c r="G10" s="87"/>
      <c r="H10" s="87"/>
      <c r="K10" s="10" t="s">
        <v>74</v>
      </c>
      <c r="L10" s="4" t="s">
        <v>71</v>
      </c>
    </row>
    <row r="11" spans="1:13" x14ac:dyDescent="0.25">
      <c r="A11" s="87" t="s">
        <v>8</v>
      </c>
      <c r="B11" s="87"/>
      <c r="C11" s="87"/>
      <c r="D11" s="87"/>
      <c r="E11" s="87"/>
      <c r="F11" s="87"/>
      <c r="G11" s="87"/>
      <c r="H11" s="87"/>
      <c r="K11" s="10" t="s">
        <v>75</v>
      </c>
      <c r="L11" s="4" t="s">
        <v>72</v>
      </c>
    </row>
    <row r="12" spans="1:13" ht="15.75" thickBot="1" x14ac:dyDescent="0.3"/>
    <row r="13" spans="1:13" ht="15.75" x14ac:dyDescent="0.25">
      <c r="K13" s="49" t="s">
        <v>128</v>
      </c>
      <c r="L13" s="50"/>
      <c r="M13" s="51" t="s">
        <v>189</v>
      </c>
    </row>
    <row r="14" spans="1:13" ht="15.75" x14ac:dyDescent="0.25">
      <c r="K14" s="52" t="s">
        <v>50</v>
      </c>
      <c r="L14" s="11"/>
      <c r="M14" s="53" t="s">
        <v>131</v>
      </c>
    </row>
    <row r="15" spans="1:13" ht="15.75" x14ac:dyDescent="0.25">
      <c r="K15" s="52" t="s">
        <v>129</v>
      </c>
      <c r="L15" s="11"/>
      <c r="M15" s="53" t="s">
        <v>131</v>
      </c>
    </row>
    <row r="16" spans="1:13" ht="15.75" thickBot="1" x14ac:dyDescent="0.3">
      <c r="K16" s="54" t="s">
        <v>130</v>
      </c>
      <c r="L16" s="55"/>
      <c r="M16" s="56" t="s">
        <v>131</v>
      </c>
    </row>
    <row r="37" spans="1:4" x14ac:dyDescent="0.25">
      <c r="A37" s="5"/>
      <c r="B37" s="5"/>
      <c r="C37" s="5"/>
      <c r="D37" s="5"/>
    </row>
    <row r="41" spans="1:4" x14ac:dyDescent="0.25">
      <c r="A41" s="5"/>
      <c r="B41" s="5"/>
      <c r="C41" s="5"/>
      <c r="D41" s="5"/>
    </row>
    <row r="44" spans="1:4" x14ac:dyDescent="0.25">
      <c r="A44" s="5"/>
      <c r="B44" s="5"/>
      <c r="C44" s="5"/>
      <c r="D44" s="5"/>
    </row>
    <row r="47" spans="1:4" x14ac:dyDescent="0.25">
      <c r="A47" s="5"/>
      <c r="B47" s="5"/>
      <c r="C47" s="5"/>
      <c r="D47" s="5"/>
    </row>
    <row r="50" spans="1:4" x14ac:dyDescent="0.25">
      <c r="A50" s="5"/>
      <c r="B50" s="5"/>
      <c r="C50" s="5"/>
      <c r="D50" s="5"/>
    </row>
    <row r="53" spans="1:4" x14ac:dyDescent="0.25">
      <c r="B53" s="5"/>
    </row>
  </sheetData>
  <mergeCells count="2">
    <mergeCell ref="A10:H10"/>
    <mergeCell ref="A11:H11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28"/>
  <sheetViews>
    <sheetView workbookViewId="0">
      <selection activeCell="C329" sqref="C329"/>
    </sheetView>
  </sheetViews>
  <sheetFormatPr defaultRowHeight="15" x14ac:dyDescent="0.25"/>
  <cols>
    <col min="1" max="1" width="23" style="29" customWidth="1"/>
    <col min="2" max="2" width="34.42578125" style="29" customWidth="1"/>
    <col min="3" max="3" width="24.42578125" style="29" customWidth="1"/>
    <col min="4" max="4" width="26" style="29" customWidth="1"/>
    <col min="5" max="16384" width="9.140625" style="26"/>
  </cols>
  <sheetData>
    <row r="3" spans="1:5" ht="15.75" thickBot="1" x14ac:dyDescent="0.3">
      <c r="A3" s="8" t="s">
        <v>87</v>
      </c>
    </row>
    <row r="4" spans="1:5" s="25" customFormat="1" ht="19.5" customHeight="1" x14ac:dyDescent="0.25">
      <c r="A4" s="89" t="s">
        <v>190</v>
      </c>
      <c r="B4" s="43"/>
      <c r="C4" s="42"/>
    </row>
    <row r="5" spans="1:5" s="25" customFormat="1" ht="15.75" x14ac:dyDescent="0.25">
      <c r="A5" s="90"/>
      <c r="B5" s="43"/>
      <c r="C5" s="42"/>
    </row>
    <row r="6" spans="1:5" s="25" customFormat="1" ht="16.5" thickBot="1" x14ac:dyDescent="0.3">
      <c r="A6" s="91"/>
      <c r="B6" s="43"/>
      <c r="C6" s="42"/>
    </row>
    <row r="7" spans="1:5" s="66" customFormat="1" x14ac:dyDescent="0.25">
      <c r="A7" s="92" t="s">
        <v>99</v>
      </c>
      <c r="B7" s="92"/>
      <c r="C7" s="92"/>
      <c r="D7" s="92"/>
      <c r="E7" s="11"/>
    </row>
    <row r="8" spans="1:5" s="66" customFormat="1" x14ac:dyDescent="0.25">
      <c r="A8" s="68"/>
      <c r="B8" s="32"/>
      <c r="C8" s="32"/>
      <c r="D8" s="33"/>
    </row>
    <row r="9" spans="1:5" s="66" customFormat="1" x14ac:dyDescent="0.25">
      <c r="A9" s="67" t="s">
        <v>77</v>
      </c>
      <c r="B9" s="35" t="s">
        <v>102</v>
      </c>
      <c r="D9" s="33"/>
    </row>
    <row r="10" spans="1:5" s="66" customFormat="1" x14ac:dyDescent="0.25">
      <c r="A10" s="67" t="s">
        <v>2</v>
      </c>
      <c r="B10" s="47">
        <v>43040</v>
      </c>
      <c r="D10" s="33"/>
    </row>
    <row r="11" spans="1:5" s="66" customFormat="1" x14ac:dyDescent="0.25">
      <c r="A11" s="67" t="s">
        <v>100</v>
      </c>
      <c r="B11" s="45" t="s">
        <v>193</v>
      </c>
      <c r="D11" s="33"/>
    </row>
    <row r="12" spans="1:5" s="66" customFormat="1" x14ac:dyDescent="0.25">
      <c r="A12" s="67" t="s">
        <v>79</v>
      </c>
      <c r="B12" s="48" t="s">
        <v>194</v>
      </c>
      <c r="D12" s="33"/>
    </row>
    <row r="13" spans="1:5" s="66" customFormat="1" x14ac:dyDescent="0.25">
      <c r="A13" s="67"/>
      <c r="B13" s="39">
        <v>50000000</v>
      </c>
      <c r="D13" s="33"/>
    </row>
    <row r="14" spans="1:5" s="66" customFormat="1" ht="15.75" x14ac:dyDescent="0.25">
      <c r="A14" s="67" t="s">
        <v>101</v>
      </c>
      <c r="B14" s="25" t="s">
        <v>195</v>
      </c>
      <c r="D14" s="33"/>
    </row>
    <row r="15" spans="1:5" s="66" customFormat="1" x14ac:dyDescent="0.25">
      <c r="A15" s="36" t="s">
        <v>81</v>
      </c>
      <c r="B15" s="36" t="s">
        <v>82</v>
      </c>
      <c r="C15" s="36" t="s">
        <v>83</v>
      </c>
      <c r="D15" s="36" t="s">
        <v>84</v>
      </c>
    </row>
    <row r="16" spans="1:5" s="66" customFormat="1" x14ac:dyDescent="0.25">
      <c r="A16" s="69"/>
      <c r="B16" s="69" t="s">
        <v>195</v>
      </c>
      <c r="C16" s="69"/>
      <c r="D16" s="39">
        <f>B13</f>
        <v>50000000</v>
      </c>
    </row>
    <row r="17" spans="1:4" s="66" customFormat="1" x14ac:dyDescent="0.25">
      <c r="A17" s="69"/>
      <c r="B17" s="69"/>
      <c r="C17" s="69"/>
      <c r="D17" s="69"/>
    </row>
    <row r="18" spans="1:4" s="66" customFormat="1" x14ac:dyDescent="0.25">
      <c r="A18" s="93" t="s">
        <v>104</v>
      </c>
      <c r="B18" s="93"/>
      <c r="C18" s="69"/>
      <c r="D18" s="39">
        <f>SUM(D16:D17)</f>
        <v>50000000</v>
      </c>
    </row>
    <row r="19" spans="1:4" s="66" customFormat="1" x14ac:dyDescent="0.25"/>
    <row r="20" spans="1:4" s="66" customFormat="1" x14ac:dyDescent="0.25">
      <c r="A20" s="68" t="s">
        <v>3</v>
      </c>
      <c r="B20" s="88" t="s">
        <v>86</v>
      </c>
      <c r="C20" s="88"/>
      <c r="D20" s="88"/>
    </row>
    <row r="21" spans="1:4" s="66" customFormat="1" ht="15.75" thickBot="1" x14ac:dyDescent="0.3">
      <c r="A21" s="118" t="s">
        <v>105</v>
      </c>
      <c r="B21" s="68"/>
      <c r="C21" s="68"/>
      <c r="D21" s="68"/>
    </row>
    <row r="22" spans="1:4" s="25" customFormat="1" ht="15.75" x14ac:dyDescent="0.25">
      <c r="A22" s="95" t="s">
        <v>196</v>
      </c>
      <c r="B22" s="66"/>
      <c r="C22" s="66"/>
      <c r="D22" s="66"/>
    </row>
    <row r="23" spans="1:4" s="25" customFormat="1" ht="15.75" x14ac:dyDescent="0.25">
      <c r="A23" s="96"/>
      <c r="B23" s="66"/>
      <c r="C23" s="66"/>
      <c r="D23" s="66"/>
    </row>
    <row r="24" spans="1:4" s="25" customFormat="1" ht="16.5" thickBot="1" x14ac:dyDescent="0.3">
      <c r="A24" s="97"/>
      <c r="B24" s="66"/>
      <c r="C24" s="66"/>
      <c r="D24" s="66"/>
    </row>
    <row r="25" spans="1:4" s="25" customFormat="1" ht="15.75" x14ac:dyDescent="0.25">
      <c r="A25" s="92" t="s">
        <v>197</v>
      </c>
      <c r="B25" s="92"/>
      <c r="C25" s="92"/>
      <c r="D25" s="92"/>
    </row>
    <row r="26" spans="1:4" s="25" customFormat="1" ht="15.75" x14ac:dyDescent="0.25">
      <c r="A26" s="66" t="s">
        <v>89</v>
      </c>
      <c r="B26" s="45" t="s">
        <v>191</v>
      </c>
      <c r="C26" s="45" t="s">
        <v>2</v>
      </c>
      <c r="D26" s="46" t="s">
        <v>259</v>
      </c>
    </row>
    <row r="27" spans="1:4" s="25" customFormat="1" ht="15.75" x14ac:dyDescent="0.25">
      <c r="A27" s="66" t="s">
        <v>90</v>
      </c>
      <c r="B27" s="45" t="s">
        <v>96</v>
      </c>
      <c r="C27" s="45" t="s">
        <v>91</v>
      </c>
      <c r="D27" s="46" t="s">
        <v>97</v>
      </c>
    </row>
    <row r="28" spans="1:4" s="25" customFormat="1" ht="15.75" x14ac:dyDescent="0.25">
      <c r="A28" s="66"/>
      <c r="B28" s="66"/>
      <c r="C28" s="66" t="s">
        <v>3</v>
      </c>
      <c r="D28" s="66" t="s">
        <v>202</v>
      </c>
    </row>
    <row r="29" spans="1:4" s="25" customFormat="1" ht="15.75" x14ac:dyDescent="0.25">
      <c r="A29" s="36" t="s">
        <v>81</v>
      </c>
      <c r="B29" s="36" t="s">
        <v>82</v>
      </c>
      <c r="C29" s="36" t="s">
        <v>83</v>
      </c>
      <c r="D29" s="36" t="s">
        <v>84</v>
      </c>
    </row>
    <row r="30" spans="1:4" s="25" customFormat="1" ht="15.75" x14ac:dyDescent="0.25">
      <c r="A30" s="36">
        <v>1</v>
      </c>
      <c r="B30" s="4" t="s">
        <v>198</v>
      </c>
      <c r="C30" s="37">
        <v>7500000</v>
      </c>
      <c r="D30" s="37">
        <f>A30*C30</f>
        <v>7500000</v>
      </c>
    </row>
    <row r="31" spans="1:4" s="25" customFormat="1" ht="15.75" x14ac:dyDescent="0.25">
      <c r="A31" s="93" t="s">
        <v>199</v>
      </c>
      <c r="B31" s="93"/>
      <c r="C31" s="69"/>
      <c r="D31" s="39">
        <f>SUM(D30:D30)</f>
        <v>7500000</v>
      </c>
    </row>
    <row r="32" spans="1:4" s="25" customFormat="1" ht="15.75" x14ac:dyDescent="0.25">
      <c r="A32" s="93" t="s">
        <v>200</v>
      </c>
      <c r="B32" s="93"/>
      <c r="C32" s="69"/>
      <c r="D32" s="69"/>
    </row>
    <row r="33" spans="1:4" s="25" customFormat="1" ht="15.75" x14ac:dyDescent="0.25">
      <c r="A33" s="94" t="s">
        <v>92</v>
      </c>
      <c r="B33" s="88"/>
      <c r="C33" s="68">
        <v>0</v>
      </c>
      <c r="D33" s="66"/>
    </row>
    <row r="34" spans="1:4" s="25" customFormat="1" ht="15.75" x14ac:dyDescent="0.25">
      <c r="A34" s="94" t="s">
        <v>93</v>
      </c>
      <c r="B34" s="88"/>
      <c r="C34" s="68">
        <v>0</v>
      </c>
      <c r="D34" s="66"/>
    </row>
    <row r="35" spans="1:4" s="25" customFormat="1" ht="15.75" x14ac:dyDescent="0.25">
      <c r="A35" s="94" t="s">
        <v>201</v>
      </c>
      <c r="B35" s="88"/>
      <c r="C35" s="44">
        <f>D31</f>
        <v>7500000</v>
      </c>
      <c r="D35" s="66"/>
    </row>
    <row r="36" spans="1:4" s="25" customFormat="1" ht="15.75" x14ac:dyDescent="0.25">
      <c r="A36" s="67"/>
      <c r="B36" s="32"/>
      <c r="C36" s="68" t="s">
        <v>95</v>
      </c>
      <c r="D36" s="66"/>
    </row>
    <row r="37" spans="1:4" s="25" customFormat="1" ht="19.5" customHeight="1" x14ac:dyDescent="0.25">
      <c r="A37" s="67"/>
      <c r="B37" s="32"/>
      <c r="C37" s="68" t="s">
        <v>98</v>
      </c>
      <c r="D37" s="66"/>
    </row>
    <row r="38" spans="1:4" s="66" customFormat="1" x14ac:dyDescent="0.25">
      <c r="A38" s="8"/>
    </row>
    <row r="39" spans="1:4" s="66" customFormat="1" ht="15.75" thickBot="1" x14ac:dyDescent="0.3">
      <c r="A39" s="118" t="s">
        <v>106</v>
      </c>
    </row>
    <row r="40" spans="1:4" s="25" customFormat="1" ht="15.75" x14ac:dyDescent="0.25">
      <c r="A40" s="95" t="s">
        <v>203</v>
      </c>
      <c r="B40" s="50"/>
      <c r="C40" s="50"/>
      <c r="D40" s="51"/>
    </row>
    <row r="41" spans="1:4" s="25" customFormat="1" ht="15.75" x14ac:dyDescent="0.25">
      <c r="A41" s="96"/>
      <c r="B41" s="11"/>
      <c r="C41" s="11"/>
      <c r="D41" s="53"/>
    </row>
    <row r="42" spans="1:4" s="25" customFormat="1" ht="16.5" thickBot="1" x14ac:dyDescent="0.3">
      <c r="A42" s="97"/>
      <c r="B42" s="11"/>
      <c r="C42" s="11"/>
      <c r="D42" s="53"/>
    </row>
    <row r="43" spans="1:4" s="25" customFormat="1" ht="15.75" x14ac:dyDescent="0.25">
      <c r="A43" s="98" t="s">
        <v>88</v>
      </c>
      <c r="B43" s="92"/>
      <c r="C43" s="92"/>
      <c r="D43" s="99"/>
    </row>
    <row r="44" spans="1:4" s="25" customFormat="1" ht="15.75" x14ac:dyDescent="0.25">
      <c r="A44" s="57" t="s">
        <v>89</v>
      </c>
      <c r="B44" s="46" t="s">
        <v>191</v>
      </c>
      <c r="C44" s="46" t="s">
        <v>2</v>
      </c>
      <c r="D44" s="58" t="s">
        <v>260</v>
      </c>
    </row>
    <row r="45" spans="1:4" s="25" customFormat="1" ht="15.75" x14ac:dyDescent="0.25">
      <c r="A45" s="57" t="s">
        <v>90</v>
      </c>
      <c r="B45" s="46" t="s">
        <v>96</v>
      </c>
      <c r="C45" s="46" t="s">
        <v>91</v>
      </c>
      <c r="D45" s="58" t="s">
        <v>97</v>
      </c>
    </row>
    <row r="46" spans="1:4" s="25" customFormat="1" ht="15.75" x14ac:dyDescent="0.25">
      <c r="A46" s="57"/>
      <c r="B46" s="11"/>
      <c r="C46" s="11"/>
      <c r="D46" s="53"/>
    </row>
    <row r="47" spans="1:4" s="25" customFormat="1" ht="15.75" x14ac:dyDescent="0.25">
      <c r="A47" s="59" t="s">
        <v>81</v>
      </c>
      <c r="B47" s="36" t="s">
        <v>82</v>
      </c>
      <c r="C47" s="36" t="s">
        <v>83</v>
      </c>
      <c r="D47" s="60" t="s">
        <v>84</v>
      </c>
    </row>
    <row r="48" spans="1:4" s="25" customFormat="1" ht="15.75" x14ac:dyDescent="0.25">
      <c r="A48" s="59">
        <v>1</v>
      </c>
      <c r="B48" s="4" t="s">
        <v>204</v>
      </c>
      <c r="C48" s="37">
        <v>1750000</v>
      </c>
      <c r="D48" s="61">
        <f>A48*C48</f>
        <v>1750000</v>
      </c>
    </row>
    <row r="49" spans="1:4" s="25" customFormat="1" ht="15.75" x14ac:dyDescent="0.25">
      <c r="A49" s="100" t="s">
        <v>85</v>
      </c>
      <c r="B49" s="93"/>
      <c r="C49" s="38"/>
      <c r="D49" s="62">
        <f>SUM(D48:D48)</f>
        <v>1750000</v>
      </c>
    </row>
    <row r="50" spans="1:4" s="25" customFormat="1" ht="15.75" x14ac:dyDescent="0.25">
      <c r="A50" s="94" t="s">
        <v>92</v>
      </c>
      <c r="B50" s="88"/>
      <c r="C50" s="40">
        <v>0</v>
      </c>
      <c r="D50" s="53"/>
    </row>
    <row r="51" spans="1:4" s="25" customFormat="1" ht="15.75" x14ac:dyDescent="0.25">
      <c r="A51" s="94" t="s">
        <v>93</v>
      </c>
      <c r="B51" s="88"/>
      <c r="C51" s="40">
        <v>0</v>
      </c>
      <c r="D51" s="53"/>
    </row>
    <row r="52" spans="1:4" s="25" customFormat="1" ht="16.5" thickBot="1" x14ac:dyDescent="0.3">
      <c r="A52" s="101" t="s">
        <v>94</v>
      </c>
      <c r="B52" s="102"/>
      <c r="C52" s="63">
        <f>D49</f>
        <v>1750000</v>
      </c>
      <c r="D52" s="56"/>
    </row>
    <row r="53" spans="1:4" s="25" customFormat="1" ht="15.75" x14ac:dyDescent="0.25">
      <c r="A53" s="34"/>
      <c r="B53" s="32"/>
      <c r="C53" s="31" t="s">
        <v>95</v>
      </c>
      <c r="D53" s="29"/>
    </row>
    <row r="54" spans="1:4" s="25" customFormat="1" ht="19.5" customHeight="1" x14ac:dyDescent="0.25">
      <c r="A54" s="34"/>
      <c r="B54" s="32"/>
      <c r="C54" s="31" t="s">
        <v>205</v>
      </c>
      <c r="D54" s="29"/>
    </row>
    <row r="55" spans="1:4" s="25" customFormat="1" ht="14.25" customHeight="1" x14ac:dyDescent="0.25">
      <c r="A55" s="8" t="s">
        <v>107</v>
      </c>
      <c r="B55" s="32"/>
      <c r="C55" s="31"/>
      <c r="D55" s="29"/>
    </row>
    <row r="56" spans="1:4" s="25" customFormat="1" ht="15.75" x14ac:dyDescent="0.25">
      <c r="A56" s="121" t="s">
        <v>206</v>
      </c>
      <c r="B56" s="122"/>
      <c r="C56" s="122"/>
      <c r="D56" s="123"/>
    </row>
    <row r="57" spans="1:4" s="25" customFormat="1" ht="15.75" x14ac:dyDescent="0.25">
      <c r="A57" s="124" t="s">
        <v>207</v>
      </c>
      <c r="B57" s="46" t="s">
        <v>191</v>
      </c>
      <c r="C57" s="46" t="s">
        <v>2</v>
      </c>
      <c r="D57" s="125" t="s">
        <v>261</v>
      </c>
    </row>
    <row r="58" spans="1:4" s="25" customFormat="1" ht="15.75" x14ac:dyDescent="0.25">
      <c r="A58" s="124" t="s">
        <v>90</v>
      </c>
      <c r="B58" s="46" t="s">
        <v>96</v>
      </c>
      <c r="C58" s="46" t="s">
        <v>91</v>
      </c>
      <c r="D58" s="125" t="s">
        <v>97</v>
      </c>
    </row>
    <row r="59" spans="1:4" s="25" customFormat="1" ht="15.75" x14ac:dyDescent="0.25">
      <c r="A59" s="124" t="s">
        <v>208</v>
      </c>
      <c r="B59" s="11" t="s">
        <v>209</v>
      </c>
      <c r="C59" s="11"/>
      <c r="D59" s="126"/>
    </row>
    <row r="60" spans="1:4" s="25" customFormat="1" ht="15.75" x14ac:dyDescent="0.25">
      <c r="A60" s="124" t="s">
        <v>210</v>
      </c>
      <c r="B60" s="11"/>
      <c r="C60" s="11"/>
      <c r="D60" s="126"/>
    </row>
    <row r="61" spans="1:4" s="25" customFormat="1" ht="15.75" x14ac:dyDescent="0.25">
      <c r="A61" s="119" t="s">
        <v>82</v>
      </c>
      <c r="B61" s="119"/>
      <c r="C61" s="36" t="s">
        <v>212</v>
      </c>
      <c r="D61" s="36" t="s">
        <v>94</v>
      </c>
    </row>
    <row r="62" spans="1:4" s="25" customFormat="1" ht="15.75" x14ac:dyDescent="0.25">
      <c r="A62" s="120" t="s">
        <v>211</v>
      </c>
      <c r="B62" s="120"/>
      <c r="C62" s="37">
        <v>3500000</v>
      </c>
      <c r="D62" s="37">
        <f>C62</f>
        <v>3500000</v>
      </c>
    </row>
    <row r="63" spans="1:4" s="25" customFormat="1" ht="15.75" x14ac:dyDescent="0.25">
      <c r="A63" s="127"/>
      <c r="B63" s="41"/>
      <c r="C63" s="128"/>
      <c r="D63" s="129" t="s">
        <v>213</v>
      </c>
    </row>
    <row r="64" spans="1:4" s="25" customFormat="1" ht="19.5" customHeight="1" x14ac:dyDescent="0.25">
      <c r="A64" s="127"/>
      <c r="B64" s="41"/>
      <c r="C64" s="128"/>
      <c r="D64" s="130"/>
    </row>
    <row r="65" spans="1:4" x14ac:dyDescent="0.25">
      <c r="A65" s="131"/>
      <c r="B65" s="132"/>
      <c r="C65" s="132"/>
      <c r="D65" s="133" t="s">
        <v>214</v>
      </c>
    </row>
    <row r="66" spans="1:4" s="66" customFormat="1" x14ac:dyDescent="0.25">
      <c r="D66" s="68"/>
    </row>
    <row r="67" spans="1:4" s="66" customFormat="1" ht="15.75" thickBot="1" x14ac:dyDescent="0.3">
      <c r="A67" s="8" t="s">
        <v>111</v>
      </c>
      <c r="D67" s="68"/>
    </row>
    <row r="68" spans="1:4" s="25" customFormat="1" ht="15.75" x14ac:dyDescent="0.25">
      <c r="A68" s="95" t="s">
        <v>215</v>
      </c>
      <c r="B68" s="50"/>
      <c r="C68" s="50"/>
      <c r="D68" s="51"/>
    </row>
    <row r="69" spans="1:4" s="25" customFormat="1" ht="15.75" x14ac:dyDescent="0.25">
      <c r="A69" s="96"/>
      <c r="B69" s="11"/>
      <c r="C69" s="11"/>
      <c r="D69" s="53"/>
    </row>
    <row r="70" spans="1:4" s="25" customFormat="1" ht="16.5" thickBot="1" x14ac:dyDescent="0.3">
      <c r="A70" s="97"/>
      <c r="B70" s="11"/>
      <c r="C70" s="11"/>
      <c r="D70" s="53"/>
    </row>
    <row r="71" spans="1:4" s="25" customFormat="1" ht="15.75" x14ac:dyDescent="0.25">
      <c r="A71" s="98" t="s">
        <v>88</v>
      </c>
      <c r="B71" s="92"/>
      <c r="C71" s="92"/>
      <c r="D71" s="99"/>
    </row>
    <row r="72" spans="1:4" s="25" customFormat="1" ht="15.75" x14ac:dyDescent="0.25">
      <c r="A72" s="57" t="s">
        <v>89</v>
      </c>
      <c r="B72" s="46" t="s">
        <v>191</v>
      </c>
      <c r="C72" s="46" t="s">
        <v>2</v>
      </c>
      <c r="D72" s="58" t="s">
        <v>262</v>
      </c>
    </row>
    <row r="73" spans="1:4" s="25" customFormat="1" ht="15.75" x14ac:dyDescent="0.25">
      <c r="A73" s="57" t="s">
        <v>90</v>
      </c>
      <c r="B73" s="46" t="s">
        <v>96</v>
      </c>
      <c r="C73" s="46" t="s">
        <v>91</v>
      </c>
      <c r="D73" s="58" t="s">
        <v>97</v>
      </c>
    </row>
    <row r="74" spans="1:4" s="25" customFormat="1" ht="15.75" x14ac:dyDescent="0.25">
      <c r="A74" s="57"/>
      <c r="B74" s="11"/>
      <c r="C74" s="11"/>
      <c r="D74" s="53"/>
    </row>
    <row r="75" spans="1:4" s="25" customFormat="1" ht="15.75" x14ac:dyDescent="0.25">
      <c r="A75" s="59" t="s">
        <v>81</v>
      </c>
      <c r="B75" s="36" t="s">
        <v>82</v>
      </c>
      <c r="C75" s="36" t="s">
        <v>83</v>
      </c>
      <c r="D75" s="60" t="s">
        <v>84</v>
      </c>
    </row>
    <row r="76" spans="1:4" s="25" customFormat="1" ht="15.75" x14ac:dyDescent="0.25">
      <c r="A76" s="59">
        <v>1</v>
      </c>
      <c r="B76" s="4" t="s">
        <v>216</v>
      </c>
      <c r="C76" s="37">
        <v>90000000</v>
      </c>
      <c r="D76" s="61">
        <f>A76*C76</f>
        <v>90000000</v>
      </c>
    </row>
    <row r="77" spans="1:4" s="25" customFormat="1" ht="15.75" x14ac:dyDescent="0.25">
      <c r="A77" s="100" t="s">
        <v>85</v>
      </c>
      <c r="B77" s="93"/>
      <c r="C77" s="69"/>
      <c r="D77" s="62">
        <f>SUM(D76:D76)</f>
        <v>90000000</v>
      </c>
    </row>
    <row r="78" spans="1:4" s="25" customFormat="1" ht="15.75" x14ac:dyDescent="0.25">
      <c r="A78" s="94" t="s">
        <v>92</v>
      </c>
      <c r="B78" s="88"/>
      <c r="C78" s="68">
        <v>0</v>
      </c>
      <c r="D78" s="53"/>
    </row>
    <row r="79" spans="1:4" s="25" customFormat="1" ht="15.75" x14ac:dyDescent="0.25">
      <c r="A79" s="94" t="s">
        <v>93</v>
      </c>
      <c r="B79" s="88"/>
      <c r="C79" s="68">
        <v>0</v>
      </c>
      <c r="D79" s="53"/>
    </row>
    <row r="80" spans="1:4" s="25" customFormat="1" ht="16.5" thickBot="1" x14ac:dyDescent="0.3">
      <c r="A80" s="101" t="s">
        <v>94</v>
      </c>
      <c r="B80" s="102"/>
      <c r="C80" s="63">
        <v>15000000</v>
      </c>
      <c r="D80" s="56"/>
    </row>
    <row r="81" spans="1:5" s="66" customFormat="1" x14ac:dyDescent="0.25">
      <c r="D81" s="68"/>
    </row>
    <row r="82" spans="1:5" ht="15.75" thickBot="1" x14ac:dyDescent="0.3">
      <c r="A82" s="8" t="s">
        <v>116</v>
      </c>
    </row>
    <row r="83" spans="1:5" s="25" customFormat="1" ht="19.5" customHeight="1" x14ac:dyDescent="0.25">
      <c r="A83" s="89" t="s">
        <v>190</v>
      </c>
      <c r="B83" s="43"/>
      <c r="C83" s="42"/>
    </row>
    <row r="84" spans="1:5" s="25" customFormat="1" ht="15.75" x14ac:dyDescent="0.25">
      <c r="A84" s="90"/>
      <c r="B84" s="43"/>
      <c r="C84" s="42"/>
    </row>
    <row r="85" spans="1:5" s="25" customFormat="1" ht="16.5" thickBot="1" x14ac:dyDescent="0.3">
      <c r="A85" s="91"/>
      <c r="B85" s="43"/>
      <c r="C85" s="42"/>
    </row>
    <row r="86" spans="1:5" s="29" customFormat="1" x14ac:dyDescent="0.25">
      <c r="A86" s="92" t="s">
        <v>99</v>
      </c>
      <c r="B86" s="92"/>
      <c r="C86" s="92"/>
      <c r="D86" s="92"/>
      <c r="E86" s="11"/>
    </row>
    <row r="87" spans="1:5" s="29" customFormat="1" x14ac:dyDescent="0.25">
      <c r="A87" s="31"/>
      <c r="B87" s="32"/>
      <c r="C87" s="32"/>
      <c r="D87" s="33"/>
    </row>
    <row r="88" spans="1:5" s="29" customFormat="1" x14ac:dyDescent="0.25">
      <c r="A88" s="34" t="s">
        <v>77</v>
      </c>
      <c r="B88" s="35" t="s">
        <v>110</v>
      </c>
      <c r="D88" s="33"/>
    </row>
    <row r="89" spans="1:5" s="29" customFormat="1" x14ac:dyDescent="0.25">
      <c r="A89" s="34" t="s">
        <v>2</v>
      </c>
      <c r="B89" s="47">
        <v>43048</v>
      </c>
      <c r="D89" s="33"/>
    </row>
    <row r="90" spans="1:5" s="29" customFormat="1" x14ac:dyDescent="0.25">
      <c r="A90" s="34" t="s">
        <v>100</v>
      </c>
      <c r="B90" s="45" t="s">
        <v>113</v>
      </c>
      <c r="D90" s="33"/>
    </row>
    <row r="91" spans="1:5" s="29" customFormat="1" x14ac:dyDescent="0.25">
      <c r="A91" s="34" t="s">
        <v>79</v>
      </c>
      <c r="B91" s="48" t="s">
        <v>217</v>
      </c>
      <c r="D91" s="33"/>
    </row>
    <row r="92" spans="1:5" s="29" customFormat="1" x14ac:dyDescent="0.25">
      <c r="A92" s="34"/>
      <c r="B92" s="39">
        <v>4000000</v>
      </c>
      <c r="D92" s="33"/>
    </row>
    <row r="93" spans="1:5" s="29" customFormat="1" ht="15.75" x14ac:dyDescent="0.25">
      <c r="A93" s="34" t="s">
        <v>101</v>
      </c>
      <c r="B93" s="25" t="s">
        <v>218</v>
      </c>
      <c r="D93" s="33"/>
    </row>
    <row r="94" spans="1:5" s="29" customFormat="1" x14ac:dyDescent="0.25">
      <c r="A94" s="36" t="s">
        <v>81</v>
      </c>
      <c r="B94" s="36" t="s">
        <v>82</v>
      </c>
      <c r="C94" s="36" t="s">
        <v>83</v>
      </c>
      <c r="D94" s="36" t="s">
        <v>84</v>
      </c>
    </row>
    <row r="95" spans="1:5" s="29" customFormat="1" x14ac:dyDescent="0.25">
      <c r="A95" s="38"/>
      <c r="B95" s="38" t="s">
        <v>192</v>
      </c>
      <c r="C95" s="38"/>
      <c r="D95" s="39">
        <f>B92</f>
        <v>4000000</v>
      </c>
    </row>
    <row r="96" spans="1:5" s="29" customFormat="1" x14ac:dyDescent="0.25">
      <c r="A96" s="38"/>
      <c r="B96" s="38"/>
      <c r="C96" s="38"/>
      <c r="D96" s="38"/>
    </row>
    <row r="97" spans="1:4" s="29" customFormat="1" x14ac:dyDescent="0.25">
      <c r="A97" s="93" t="s">
        <v>104</v>
      </c>
      <c r="B97" s="93"/>
      <c r="C97" s="38"/>
      <c r="D97" s="39">
        <f>SUM(D95:D96)</f>
        <v>4000000</v>
      </c>
    </row>
    <row r="98" spans="1:4" s="29" customFormat="1" x14ac:dyDescent="0.25"/>
    <row r="99" spans="1:4" s="29" customFormat="1" x14ac:dyDescent="0.25">
      <c r="A99" s="31" t="s">
        <v>3</v>
      </c>
      <c r="B99" s="88" t="s">
        <v>86</v>
      </c>
      <c r="C99" s="88"/>
      <c r="D99" s="88"/>
    </row>
    <row r="100" spans="1:4" s="29" customFormat="1" ht="15.75" thickBot="1" x14ac:dyDescent="0.3">
      <c r="A100" s="118" t="s">
        <v>119</v>
      </c>
      <c r="B100" s="41"/>
      <c r="C100" s="41"/>
      <c r="D100" s="31"/>
    </row>
    <row r="101" spans="1:4" s="25" customFormat="1" ht="15.75" x14ac:dyDescent="0.25">
      <c r="A101" s="95" t="s">
        <v>196</v>
      </c>
      <c r="B101" s="66"/>
      <c r="C101" s="66"/>
      <c r="D101" s="66"/>
    </row>
    <row r="102" spans="1:4" s="25" customFormat="1" ht="15.75" x14ac:dyDescent="0.25">
      <c r="A102" s="96"/>
      <c r="B102" s="66"/>
      <c r="C102" s="66"/>
      <c r="D102" s="66"/>
    </row>
    <row r="103" spans="1:4" s="25" customFormat="1" ht="16.5" thickBot="1" x14ac:dyDescent="0.3">
      <c r="A103" s="97"/>
      <c r="B103" s="66"/>
      <c r="C103" s="66"/>
      <c r="D103" s="66"/>
    </row>
    <row r="104" spans="1:4" s="25" customFormat="1" ht="15.75" x14ac:dyDescent="0.25">
      <c r="A104" s="92" t="s">
        <v>197</v>
      </c>
      <c r="B104" s="92"/>
      <c r="C104" s="92"/>
      <c r="D104" s="92"/>
    </row>
    <row r="105" spans="1:4" s="25" customFormat="1" ht="15.75" x14ac:dyDescent="0.25">
      <c r="A105" s="66" t="s">
        <v>89</v>
      </c>
      <c r="B105" s="45" t="s">
        <v>191</v>
      </c>
      <c r="C105" s="45" t="s">
        <v>2</v>
      </c>
      <c r="D105" s="46" t="s">
        <v>263</v>
      </c>
    </row>
    <row r="106" spans="1:4" s="25" customFormat="1" ht="15.75" x14ac:dyDescent="0.25">
      <c r="A106" s="66" t="s">
        <v>90</v>
      </c>
      <c r="B106" s="45" t="s">
        <v>96</v>
      </c>
      <c r="C106" s="45" t="s">
        <v>91</v>
      </c>
      <c r="D106" s="46" t="s">
        <v>108</v>
      </c>
    </row>
    <row r="107" spans="1:4" s="25" customFormat="1" ht="15.75" x14ac:dyDescent="0.25">
      <c r="A107" s="66"/>
      <c r="B107" s="66"/>
      <c r="C107" s="66" t="s">
        <v>3</v>
      </c>
      <c r="D107" s="66" t="s">
        <v>219</v>
      </c>
    </row>
    <row r="108" spans="1:4" s="25" customFormat="1" ht="15.75" x14ac:dyDescent="0.25">
      <c r="A108" s="36" t="s">
        <v>81</v>
      </c>
      <c r="B108" s="36" t="s">
        <v>82</v>
      </c>
      <c r="C108" s="36" t="s">
        <v>83</v>
      </c>
      <c r="D108" s="36" t="s">
        <v>84</v>
      </c>
    </row>
    <row r="109" spans="1:4" s="25" customFormat="1" ht="15.75" x14ac:dyDescent="0.25">
      <c r="A109" s="36">
        <v>1</v>
      </c>
      <c r="B109" s="4" t="s">
        <v>23</v>
      </c>
      <c r="C109" s="37">
        <v>1250000</v>
      </c>
      <c r="D109" s="37">
        <f>A109*C109</f>
        <v>1250000</v>
      </c>
    </row>
    <row r="110" spans="1:4" s="25" customFormat="1" ht="15.75" x14ac:dyDescent="0.25">
      <c r="A110" s="93" t="s">
        <v>199</v>
      </c>
      <c r="B110" s="93"/>
      <c r="C110" s="69"/>
      <c r="D110" s="39">
        <f>SUM(D109:D109)</f>
        <v>1250000</v>
      </c>
    </row>
    <row r="111" spans="1:4" s="25" customFormat="1" ht="15.75" x14ac:dyDescent="0.25">
      <c r="A111" s="93" t="s">
        <v>200</v>
      </c>
      <c r="B111" s="93"/>
      <c r="C111" s="69"/>
      <c r="D111" s="69"/>
    </row>
    <row r="112" spans="1:4" s="25" customFormat="1" ht="15.75" x14ac:dyDescent="0.25">
      <c r="A112" s="94" t="s">
        <v>92</v>
      </c>
      <c r="B112" s="88"/>
      <c r="C112" s="68">
        <v>0</v>
      </c>
      <c r="D112" s="66"/>
    </row>
    <row r="113" spans="1:5" s="25" customFormat="1" ht="15.75" x14ac:dyDescent="0.25">
      <c r="A113" s="94" t="s">
        <v>93</v>
      </c>
      <c r="B113" s="88"/>
      <c r="C113" s="68">
        <v>0</v>
      </c>
      <c r="D113" s="66"/>
    </row>
    <row r="114" spans="1:5" s="25" customFormat="1" ht="15.75" x14ac:dyDescent="0.25">
      <c r="A114" s="94" t="s">
        <v>201</v>
      </c>
      <c r="B114" s="88"/>
      <c r="C114" s="44">
        <f>D110</f>
        <v>1250000</v>
      </c>
      <c r="D114" s="66"/>
    </row>
    <row r="115" spans="1:5" s="25" customFormat="1" ht="15.75" x14ac:dyDescent="0.25">
      <c r="A115" s="67"/>
      <c r="B115" s="32"/>
      <c r="C115" s="68" t="s">
        <v>95</v>
      </c>
      <c r="D115" s="66"/>
    </row>
    <row r="116" spans="1:5" s="25" customFormat="1" ht="19.5" customHeight="1" x14ac:dyDescent="0.25">
      <c r="A116" s="67"/>
      <c r="B116" s="32"/>
      <c r="C116" s="68" t="s">
        <v>98</v>
      </c>
      <c r="D116" s="66"/>
    </row>
    <row r="117" spans="1:5" s="25" customFormat="1" ht="15.75" customHeight="1" thickBot="1" x14ac:dyDescent="0.3">
      <c r="A117" s="8" t="s">
        <v>120</v>
      </c>
      <c r="B117" s="32"/>
      <c r="C117" s="68"/>
      <c r="D117" s="66"/>
    </row>
    <row r="118" spans="1:5" s="25" customFormat="1" ht="19.5" customHeight="1" x14ac:dyDescent="0.25">
      <c r="A118" s="89" t="s">
        <v>190</v>
      </c>
      <c r="B118" s="43"/>
      <c r="C118" s="42"/>
    </row>
    <row r="119" spans="1:5" s="25" customFormat="1" ht="15.75" x14ac:dyDescent="0.25">
      <c r="A119" s="90"/>
      <c r="B119" s="43"/>
      <c r="C119" s="42"/>
    </row>
    <row r="120" spans="1:5" s="25" customFormat="1" ht="16.5" thickBot="1" x14ac:dyDescent="0.3">
      <c r="A120" s="91"/>
      <c r="B120" s="43"/>
      <c r="C120" s="42"/>
    </row>
    <row r="121" spans="1:5" s="66" customFormat="1" x14ac:dyDescent="0.25">
      <c r="A121" s="92" t="s">
        <v>76</v>
      </c>
      <c r="B121" s="92"/>
      <c r="C121" s="92"/>
      <c r="D121" s="92"/>
      <c r="E121" s="11"/>
    </row>
    <row r="122" spans="1:5" s="66" customFormat="1" x14ac:dyDescent="0.25">
      <c r="A122" s="68"/>
      <c r="B122" s="32"/>
      <c r="C122" s="32"/>
      <c r="D122" s="33"/>
    </row>
    <row r="123" spans="1:5" s="66" customFormat="1" x14ac:dyDescent="0.25">
      <c r="A123" s="67" t="s">
        <v>77</v>
      </c>
      <c r="B123" s="35" t="s">
        <v>114</v>
      </c>
      <c r="D123" s="33"/>
    </row>
    <row r="124" spans="1:5" s="66" customFormat="1" x14ac:dyDescent="0.25">
      <c r="A124" s="67" t="s">
        <v>2</v>
      </c>
      <c r="B124" s="47">
        <v>43054</v>
      </c>
      <c r="D124" s="33"/>
    </row>
    <row r="125" spans="1:5" s="66" customFormat="1" x14ac:dyDescent="0.25">
      <c r="A125" s="67" t="s">
        <v>78</v>
      </c>
      <c r="B125" s="45" t="s">
        <v>220</v>
      </c>
      <c r="D125" s="33"/>
    </row>
    <row r="126" spans="1:5" s="66" customFormat="1" x14ac:dyDescent="0.25">
      <c r="A126" s="67" t="s">
        <v>79</v>
      </c>
      <c r="B126" s="48" t="s">
        <v>221</v>
      </c>
      <c r="D126" s="33"/>
    </row>
    <row r="127" spans="1:5" s="66" customFormat="1" x14ac:dyDescent="0.25">
      <c r="A127" s="67"/>
      <c r="B127" s="39">
        <v>6000000</v>
      </c>
      <c r="D127" s="33"/>
    </row>
    <row r="128" spans="1:5" s="66" customFormat="1" ht="15.75" x14ac:dyDescent="0.25">
      <c r="A128" s="67" t="s">
        <v>80</v>
      </c>
      <c r="B128" s="25" t="s">
        <v>41</v>
      </c>
      <c r="D128" s="33"/>
    </row>
    <row r="129" spans="1:5" s="66" customFormat="1" x14ac:dyDescent="0.25">
      <c r="A129" s="36" t="s">
        <v>81</v>
      </c>
      <c r="B129" s="36" t="s">
        <v>82</v>
      </c>
      <c r="C129" s="36" t="s">
        <v>83</v>
      </c>
      <c r="D129" s="36" t="s">
        <v>84</v>
      </c>
    </row>
    <row r="130" spans="1:5" s="66" customFormat="1" x14ac:dyDescent="0.25">
      <c r="A130" s="69"/>
      <c r="B130" s="69" t="str">
        <f>B128</f>
        <v>Beban gaji</v>
      </c>
      <c r="C130" s="69"/>
      <c r="D130" s="39">
        <f>B127</f>
        <v>6000000</v>
      </c>
    </row>
    <row r="131" spans="1:5" s="66" customFormat="1" x14ac:dyDescent="0.25">
      <c r="A131" s="69"/>
      <c r="B131" s="69"/>
      <c r="C131" s="69"/>
      <c r="D131" s="69"/>
    </row>
    <row r="132" spans="1:5" s="66" customFormat="1" x14ac:dyDescent="0.25">
      <c r="A132" s="93" t="s">
        <v>245</v>
      </c>
      <c r="B132" s="93"/>
      <c r="C132" s="69"/>
      <c r="D132" s="39">
        <f>SUM(D130:D131)</f>
        <v>6000000</v>
      </c>
    </row>
    <row r="133" spans="1:5" s="66" customFormat="1" x14ac:dyDescent="0.25"/>
    <row r="134" spans="1:5" s="66" customFormat="1" x14ac:dyDescent="0.25">
      <c r="A134" s="68" t="s">
        <v>3</v>
      </c>
      <c r="B134" s="88" t="s">
        <v>86</v>
      </c>
      <c r="C134" s="88"/>
      <c r="D134" s="88"/>
    </row>
    <row r="135" spans="1:5" s="66" customFormat="1" x14ac:dyDescent="0.25">
      <c r="A135" s="68"/>
      <c r="B135" s="41"/>
      <c r="C135" s="41"/>
      <c r="D135" s="68"/>
    </row>
    <row r="136" spans="1:5" s="25" customFormat="1" ht="15.75" customHeight="1" thickBot="1" x14ac:dyDescent="0.3">
      <c r="A136" s="118" t="s">
        <v>123</v>
      </c>
      <c r="B136" s="32"/>
      <c r="C136" s="68"/>
      <c r="D136" s="66"/>
    </row>
    <row r="137" spans="1:5" s="25" customFormat="1" ht="19.5" customHeight="1" x14ac:dyDescent="0.25">
      <c r="A137" s="89" t="s">
        <v>190</v>
      </c>
      <c r="B137" s="43"/>
      <c r="C137" s="42"/>
    </row>
    <row r="138" spans="1:5" s="25" customFormat="1" ht="15.75" x14ac:dyDescent="0.25">
      <c r="A138" s="90"/>
      <c r="B138" s="43"/>
      <c r="C138" s="42"/>
    </row>
    <row r="139" spans="1:5" s="25" customFormat="1" ht="16.5" thickBot="1" x14ac:dyDescent="0.3">
      <c r="A139" s="91"/>
      <c r="B139" s="43"/>
      <c r="C139" s="42"/>
    </row>
    <row r="140" spans="1:5" s="66" customFormat="1" x14ac:dyDescent="0.25">
      <c r="A140" s="92" t="s">
        <v>76</v>
      </c>
      <c r="B140" s="92"/>
      <c r="C140" s="92"/>
      <c r="D140" s="92"/>
      <c r="E140" s="11"/>
    </row>
    <row r="141" spans="1:5" s="66" customFormat="1" x14ac:dyDescent="0.25">
      <c r="A141" s="68"/>
      <c r="B141" s="32"/>
      <c r="C141" s="32"/>
      <c r="D141" s="33"/>
    </row>
    <row r="142" spans="1:5" s="66" customFormat="1" x14ac:dyDescent="0.25">
      <c r="A142" s="67" t="s">
        <v>77</v>
      </c>
      <c r="B142" s="35" t="s">
        <v>117</v>
      </c>
      <c r="D142" s="33"/>
    </row>
    <row r="143" spans="1:5" s="66" customFormat="1" x14ac:dyDescent="0.25">
      <c r="A143" s="67" t="s">
        <v>2</v>
      </c>
      <c r="B143" s="47">
        <v>43056</v>
      </c>
      <c r="D143" s="33"/>
    </row>
    <row r="144" spans="1:5" s="66" customFormat="1" x14ac:dyDescent="0.25">
      <c r="A144" s="67" t="s">
        <v>78</v>
      </c>
      <c r="B144" s="45" t="s">
        <v>222</v>
      </c>
      <c r="D144" s="33"/>
    </row>
    <row r="145" spans="1:5" s="66" customFormat="1" x14ac:dyDescent="0.25">
      <c r="A145" s="67" t="s">
        <v>79</v>
      </c>
      <c r="B145" s="48" t="s">
        <v>223</v>
      </c>
      <c r="D145" s="33"/>
    </row>
    <row r="146" spans="1:5" s="66" customFormat="1" x14ac:dyDescent="0.25">
      <c r="A146" s="67"/>
      <c r="B146" s="39">
        <v>4150000</v>
      </c>
      <c r="D146" s="33"/>
    </row>
    <row r="147" spans="1:5" s="66" customFormat="1" ht="15.75" x14ac:dyDescent="0.25">
      <c r="A147" s="67" t="s">
        <v>80</v>
      </c>
      <c r="B147" s="25" t="s">
        <v>224</v>
      </c>
      <c r="D147" s="33"/>
    </row>
    <row r="148" spans="1:5" s="66" customFormat="1" x14ac:dyDescent="0.25">
      <c r="A148" s="36" t="s">
        <v>81</v>
      </c>
      <c r="B148" s="36" t="s">
        <v>82</v>
      </c>
      <c r="C148" s="36" t="s">
        <v>83</v>
      </c>
      <c r="D148" s="36" t="s">
        <v>84</v>
      </c>
    </row>
    <row r="149" spans="1:5" s="66" customFormat="1" x14ac:dyDescent="0.25">
      <c r="A149" s="69"/>
      <c r="B149" s="69" t="str">
        <f>B144</f>
        <v>Pembayaran premi asuransi</v>
      </c>
      <c r="C149" s="69"/>
      <c r="D149" s="39">
        <f>B146</f>
        <v>4150000</v>
      </c>
    </row>
    <row r="150" spans="1:5" s="66" customFormat="1" x14ac:dyDescent="0.25">
      <c r="A150" s="69"/>
      <c r="B150" s="69"/>
      <c r="C150" s="69"/>
      <c r="D150" s="69"/>
    </row>
    <row r="151" spans="1:5" s="66" customFormat="1" x14ac:dyDescent="0.25">
      <c r="A151" s="93" t="s">
        <v>104</v>
      </c>
      <c r="B151" s="93"/>
      <c r="C151" s="69"/>
      <c r="D151" s="39">
        <f>SUM(D149:D150)</f>
        <v>4150000</v>
      </c>
    </row>
    <row r="152" spans="1:5" s="66" customFormat="1" x14ac:dyDescent="0.25"/>
    <row r="153" spans="1:5" s="66" customFormat="1" x14ac:dyDescent="0.25">
      <c r="A153" s="68" t="s">
        <v>3</v>
      </c>
      <c r="B153" s="88" t="s">
        <v>86</v>
      </c>
      <c r="C153" s="88"/>
      <c r="D153" s="88"/>
    </row>
    <row r="154" spans="1:5" s="25" customFormat="1" ht="15.75" customHeight="1" x14ac:dyDescent="0.25">
      <c r="A154" s="68"/>
      <c r="B154" s="134"/>
      <c r="C154" s="68"/>
      <c r="D154" s="66"/>
    </row>
    <row r="155" spans="1:5" s="25" customFormat="1" ht="15.75" customHeight="1" thickBot="1" x14ac:dyDescent="0.3">
      <c r="A155" s="118" t="s">
        <v>124</v>
      </c>
      <c r="B155" s="134"/>
      <c r="C155" s="68"/>
      <c r="D155" s="66"/>
    </row>
    <row r="156" spans="1:5" s="25" customFormat="1" ht="19.5" customHeight="1" x14ac:dyDescent="0.25">
      <c r="A156" s="89" t="s">
        <v>190</v>
      </c>
      <c r="B156" s="43"/>
      <c r="C156" s="42"/>
    </row>
    <row r="157" spans="1:5" s="25" customFormat="1" ht="15.75" x14ac:dyDescent="0.25">
      <c r="A157" s="90"/>
      <c r="B157" s="43"/>
      <c r="C157" s="42"/>
    </row>
    <row r="158" spans="1:5" s="25" customFormat="1" ht="16.5" thickBot="1" x14ac:dyDescent="0.3">
      <c r="A158" s="91"/>
      <c r="B158" s="43"/>
      <c r="C158" s="42"/>
    </row>
    <row r="159" spans="1:5" s="66" customFormat="1" x14ac:dyDescent="0.25">
      <c r="A159" s="92" t="s">
        <v>76</v>
      </c>
      <c r="B159" s="92"/>
      <c r="C159" s="92"/>
      <c r="D159" s="92"/>
      <c r="E159" s="11"/>
    </row>
    <row r="160" spans="1:5" s="66" customFormat="1" x14ac:dyDescent="0.25">
      <c r="A160" s="68"/>
      <c r="B160" s="32"/>
      <c r="C160" s="32"/>
      <c r="D160" s="33"/>
    </row>
    <row r="161" spans="1:4" s="66" customFormat="1" x14ac:dyDescent="0.25">
      <c r="A161" s="67" t="s">
        <v>77</v>
      </c>
      <c r="B161" s="35" t="s">
        <v>122</v>
      </c>
      <c r="D161" s="33"/>
    </row>
    <row r="162" spans="1:4" s="66" customFormat="1" x14ac:dyDescent="0.25">
      <c r="A162" s="67" t="s">
        <v>2</v>
      </c>
      <c r="B162" s="47">
        <v>43057</v>
      </c>
      <c r="D162" s="33"/>
    </row>
    <row r="163" spans="1:4" s="66" customFormat="1" x14ac:dyDescent="0.25">
      <c r="A163" s="67" t="s">
        <v>78</v>
      </c>
      <c r="B163" s="45" t="s">
        <v>225</v>
      </c>
      <c r="D163" s="33"/>
    </row>
    <row r="164" spans="1:4" s="66" customFormat="1" x14ac:dyDescent="0.25">
      <c r="A164" s="67" t="s">
        <v>79</v>
      </c>
      <c r="B164" s="48" t="s">
        <v>226</v>
      </c>
      <c r="D164" s="33"/>
    </row>
    <row r="165" spans="1:4" s="66" customFormat="1" x14ac:dyDescent="0.25">
      <c r="A165" s="67"/>
      <c r="B165" s="39">
        <v>7500000</v>
      </c>
      <c r="D165" s="33"/>
    </row>
    <row r="166" spans="1:4" s="66" customFormat="1" ht="15.75" x14ac:dyDescent="0.25">
      <c r="A166" s="67" t="s">
        <v>80</v>
      </c>
      <c r="B166" s="25" t="s">
        <v>224</v>
      </c>
      <c r="D166" s="33"/>
    </row>
    <row r="167" spans="1:4" s="66" customFormat="1" x14ac:dyDescent="0.25">
      <c r="A167" s="36" t="s">
        <v>81</v>
      </c>
      <c r="B167" s="36" t="s">
        <v>82</v>
      </c>
      <c r="C167" s="36" t="s">
        <v>83</v>
      </c>
      <c r="D167" s="36" t="s">
        <v>84</v>
      </c>
    </row>
    <row r="168" spans="1:4" s="66" customFormat="1" x14ac:dyDescent="0.25">
      <c r="A168" s="69"/>
      <c r="B168" s="69" t="str">
        <f>B163</f>
        <v>Pembayaran utang tanggal 2/7/2017</v>
      </c>
      <c r="C168" s="69"/>
      <c r="D168" s="39">
        <f>B165</f>
        <v>7500000</v>
      </c>
    </row>
    <row r="169" spans="1:4" s="66" customFormat="1" x14ac:dyDescent="0.25">
      <c r="A169" s="69"/>
      <c r="B169" s="69"/>
      <c r="C169" s="69"/>
      <c r="D169" s="69"/>
    </row>
    <row r="170" spans="1:4" s="66" customFormat="1" x14ac:dyDescent="0.25">
      <c r="A170" s="93" t="s">
        <v>245</v>
      </c>
      <c r="B170" s="93"/>
      <c r="C170" s="69"/>
      <c r="D170" s="39">
        <f>SUM(D168:D169)</f>
        <v>7500000</v>
      </c>
    </row>
    <row r="171" spans="1:4" s="66" customFormat="1" x14ac:dyDescent="0.25"/>
    <row r="172" spans="1:4" s="66" customFormat="1" x14ac:dyDescent="0.25">
      <c r="A172" s="68" t="s">
        <v>3</v>
      </c>
      <c r="B172" s="88" t="s">
        <v>86</v>
      </c>
      <c r="C172" s="88"/>
      <c r="D172" s="88"/>
    </row>
    <row r="173" spans="1:4" s="66" customFormat="1" x14ac:dyDescent="0.25">
      <c r="A173" s="68"/>
      <c r="B173" s="68"/>
      <c r="C173" s="68"/>
      <c r="D173" s="68"/>
    </row>
    <row r="174" spans="1:4" s="66" customFormat="1" ht="15.75" thickBot="1" x14ac:dyDescent="0.3">
      <c r="A174" s="118" t="s">
        <v>227</v>
      </c>
      <c r="B174" s="68"/>
      <c r="C174" s="68"/>
      <c r="D174" s="68"/>
    </row>
    <row r="175" spans="1:4" s="25" customFormat="1" ht="19.5" customHeight="1" x14ac:dyDescent="0.25">
      <c r="A175" s="89" t="s">
        <v>190</v>
      </c>
      <c r="B175" s="43"/>
      <c r="C175" s="42"/>
    </row>
    <row r="176" spans="1:4" s="25" customFormat="1" ht="15.75" x14ac:dyDescent="0.25">
      <c r="A176" s="90"/>
      <c r="B176" s="43"/>
      <c r="C176" s="42"/>
    </row>
    <row r="177" spans="1:5" s="25" customFormat="1" ht="16.5" thickBot="1" x14ac:dyDescent="0.3">
      <c r="A177" s="91"/>
      <c r="B177" s="43"/>
      <c r="C177" s="42"/>
    </row>
    <row r="178" spans="1:5" s="66" customFormat="1" x14ac:dyDescent="0.25">
      <c r="A178" s="92" t="s">
        <v>99</v>
      </c>
      <c r="B178" s="92"/>
      <c r="C178" s="92"/>
      <c r="D178" s="92"/>
      <c r="E178" s="11"/>
    </row>
    <row r="179" spans="1:5" s="66" customFormat="1" x14ac:dyDescent="0.25">
      <c r="A179" s="68"/>
      <c r="B179" s="32"/>
      <c r="C179" s="32"/>
      <c r="D179" s="33"/>
    </row>
    <row r="180" spans="1:5" s="66" customFormat="1" x14ac:dyDescent="0.25">
      <c r="A180" s="67" t="s">
        <v>77</v>
      </c>
      <c r="B180" s="35" t="s">
        <v>121</v>
      </c>
      <c r="D180" s="33"/>
    </row>
    <row r="181" spans="1:5" s="66" customFormat="1" x14ac:dyDescent="0.25">
      <c r="A181" s="67" t="s">
        <v>2</v>
      </c>
      <c r="B181" s="47">
        <v>43059</v>
      </c>
      <c r="D181" s="33"/>
    </row>
    <row r="182" spans="1:5" s="66" customFormat="1" x14ac:dyDescent="0.25">
      <c r="A182" s="67" t="s">
        <v>100</v>
      </c>
      <c r="B182" s="45" t="s">
        <v>228</v>
      </c>
      <c r="D182" s="33"/>
    </row>
    <row r="183" spans="1:5" s="66" customFormat="1" x14ac:dyDescent="0.25">
      <c r="A183" s="67" t="s">
        <v>79</v>
      </c>
      <c r="B183" s="48" t="s">
        <v>229</v>
      </c>
      <c r="D183" s="33"/>
    </row>
    <row r="184" spans="1:5" s="66" customFormat="1" x14ac:dyDescent="0.25">
      <c r="A184" s="67"/>
      <c r="B184" s="39">
        <v>37500000</v>
      </c>
      <c r="D184" s="33"/>
    </row>
    <row r="185" spans="1:5" s="66" customFormat="1" ht="15.75" x14ac:dyDescent="0.25">
      <c r="A185" s="67" t="s">
        <v>101</v>
      </c>
      <c r="B185" s="25" t="s">
        <v>230</v>
      </c>
      <c r="D185" s="33"/>
    </row>
    <row r="186" spans="1:5" s="66" customFormat="1" x14ac:dyDescent="0.25">
      <c r="A186" s="36" t="s">
        <v>81</v>
      </c>
      <c r="B186" s="36" t="s">
        <v>82</v>
      </c>
      <c r="C186" s="36" t="s">
        <v>83</v>
      </c>
      <c r="D186" s="36" t="s">
        <v>84</v>
      </c>
    </row>
    <row r="187" spans="1:5" s="66" customFormat="1" x14ac:dyDescent="0.25">
      <c r="A187" s="69"/>
      <c r="B187" s="69" t="str">
        <f>B185</f>
        <v>Tagihan dari customer</v>
      </c>
      <c r="C187" s="69"/>
      <c r="D187" s="39">
        <f>B184</f>
        <v>37500000</v>
      </c>
    </row>
    <row r="188" spans="1:5" s="66" customFormat="1" x14ac:dyDescent="0.25">
      <c r="A188" s="69"/>
      <c r="B188" s="69"/>
      <c r="C188" s="69"/>
      <c r="D188" s="69"/>
    </row>
    <row r="189" spans="1:5" s="66" customFormat="1" x14ac:dyDescent="0.25">
      <c r="A189" s="93" t="s">
        <v>104</v>
      </c>
      <c r="B189" s="93"/>
      <c r="C189" s="69"/>
      <c r="D189" s="39">
        <f>SUM(D187:D188)</f>
        <v>37500000</v>
      </c>
    </row>
    <row r="190" spans="1:5" s="66" customFormat="1" x14ac:dyDescent="0.25"/>
    <row r="191" spans="1:5" s="66" customFormat="1" x14ac:dyDescent="0.25">
      <c r="A191" s="68" t="s">
        <v>3</v>
      </c>
      <c r="B191" s="88" t="s">
        <v>86</v>
      </c>
      <c r="C191" s="88"/>
      <c r="D191" s="88"/>
    </row>
    <row r="192" spans="1:5" s="66" customFormat="1" x14ac:dyDescent="0.25">
      <c r="A192" s="68"/>
      <c r="B192" s="68"/>
      <c r="C192" s="68"/>
      <c r="D192" s="68"/>
    </row>
    <row r="193" spans="1:5" s="66" customFormat="1" ht="15.75" thickBot="1" x14ac:dyDescent="0.3">
      <c r="A193" s="118" t="s">
        <v>231</v>
      </c>
      <c r="B193" s="68"/>
      <c r="C193" s="68"/>
      <c r="D193" s="68"/>
    </row>
    <row r="194" spans="1:5" s="25" customFormat="1" ht="19.5" customHeight="1" x14ac:dyDescent="0.25">
      <c r="A194" s="89" t="s">
        <v>190</v>
      </c>
      <c r="B194" s="43"/>
      <c r="C194" s="42"/>
    </row>
    <row r="195" spans="1:5" s="25" customFormat="1" ht="15.75" x14ac:dyDescent="0.25">
      <c r="A195" s="90"/>
      <c r="B195" s="43"/>
      <c r="C195" s="42"/>
    </row>
    <row r="196" spans="1:5" s="25" customFormat="1" ht="16.5" thickBot="1" x14ac:dyDescent="0.3">
      <c r="A196" s="91"/>
      <c r="B196" s="43"/>
      <c r="C196" s="42"/>
    </row>
    <row r="197" spans="1:5" s="66" customFormat="1" x14ac:dyDescent="0.25">
      <c r="A197" s="92" t="s">
        <v>99</v>
      </c>
      <c r="B197" s="92"/>
      <c r="C197" s="92"/>
      <c r="D197" s="92"/>
      <c r="E197" s="11"/>
    </row>
    <row r="198" spans="1:5" s="66" customFormat="1" x14ac:dyDescent="0.25">
      <c r="A198" s="68"/>
      <c r="B198" s="32"/>
      <c r="C198" s="32"/>
      <c r="D198" s="33"/>
    </row>
    <row r="199" spans="1:5" s="66" customFormat="1" x14ac:dyDescent="0.25">
      <c r="A199" s="67" t="s">
        <v>77</v>
      </c>
      <c r="B199" s="35" t="s">
        <v>232</v>
      </c>
      <c r="D199" s="33"/>
    </row>
    <row r="200" spans="1:5" s="66" customFormat="1" x14ac:dyDescent="0.25">
      <c r="A200" s="67" t="s">
        <v>2</v>
      </c>
      <c r="B200" s="47">
        <v>43064</v>
      </c>
      <c r="D200" s="33"/>
    </row>
    <row r="201" spans="1:5" s="66" customFormat="1" x14ac:dyDescent="0.25">
      <c r="A201" s="67" t="s">
        <v>100</v>
      </c>
      <c r="B201" s="45" t="s">
        <v>112</v>
      </c>
      <c r="D201" s="33"/>
    </row>
    <row r="202" spans="1:5" s="66" customFormat="1" x14ac:dyDescent="0.25">
      <c r="A202" s="67" t="s">
        <v>79</v>
      </c>
      <c r="B202" s="48" t="s">
        <v>233</v>
      </c>
      <c r="D202" s="33"/>
    </row>
    <row r="203" spans="1:5" s="66" customFormat="1" x14ac:dyDescent="0.25">
      <c r="A203" s="67"/>
      <c r="B203" s="39">
        <v>4100000</v>
      </c>
      <c r="D203" s="33"/>
    </row>
    <row r="204" spans="1:5" s="66" customFormat="1" ht="15.75" x14ac:dyDescent="0.25">
      <c r="A204" s="67" t="s">
        <v>101</v>
      </c>
      <c r="B204" s="25" t="s">
        <v>234</v>
      </c>
      <c r="D204" s="33"/>
    </row>
    <row r="205" spans="1:5" s="66" customFormat="1" x14ac:dyDescent="0.25">
      <c r="A205" s="36" t="s">
        <v>81</v>
      </c>
      <c r="B205" s="36" t="s">
        <v>82</v>
      </c>
      <c r="C205" s="36" t="s">
        <v>83</v>
      </c>
      <c r="D205" s="36" t="s">
        <v>84</v>
      </c>
    </row>
    <row r="206" spans="1:5" s="66" customFormat="1" x14ac:dyDescent="0.25">
      <c r="A206" s="69"/>
      <c r="B206" s="69" t="str">
        <f>B204</f>
        <v>Penyelesaian pesanan</v>
      </c>
      <c r="C206" s="69"/>
      <c r="D206" s="39">
        <f>B203</f>
        <v>4100000</v>
      </c>
    </row>
    <row r="207" spans="1:5" s="66" customFormat="1" x14ac:dyDescent="0.25">
      <c r="A207" s="69"/>
      <c r="B207" s="69"/>
      <c r="C207" s="69"/>
      <c r="D207" s="69"/>
    </row>
    <row r="208" spans="1:5" s="66" customFormat="1" x14ac:dyDescent="0.25">
      <c r="A208" s="93" t="s">
        <v>104</v>
      </c>
      <c r="B208" s="93"/>
      <c r="C208" s="69"/>
      <c r="D208" s="39">
        <f>SUM(D206:D207)</f>
        <v>4100000</v>
      </c>
    </row>
    <row r="209" spans="1:5" s="66" customFormat="1" x14ac:dyDescent="0.25"/>
    <row r="210" spans="1:5" s="66" customFormat="1" x14ac:dyDescent="0.25">
      <c r="A210" s="68" t="s">
        <v>3</v>
      </c>
      <c r="B210" s="88" t="s">
        <v>86</v>
      </c>
      <c r="C210" s="88"/>
      <c r="D210" s="88"/>
    </row>
    <row r="211" spans="1:5" s="25" customFormat="1" ht="15.75" customHeight="1" x14ac:dyDescent="0.25">
      <c r="A211" s="118"/>
      <c r="B211" s="134"/>
      <c r="C211" s="68"/>
      <c r="D211" s="66"/>
    </row>
    <row r="212" spans="1:5" s="29" customFormat="1" ht="15.75" thickBot="1" x14ac:dyDescent="0.3">
      <c r="A212" s="8" t="s">
        <v>235</v>
      </c>
    </row>
    <row r="213" spans="1:5" s="25" customFormat="1" ht="19.5" customHeight="1" x14ac:dyDescent="0.25">
      <c r="A213" s="89" t="s">
        <v>190</v>
      </c>
      <c r="B213" s="43"/>
      <c r="C213" s="42"/>
    </row>
    <row r="214" spans="1:5" s="25" customFormat="1" ht="15.75" x14ac:dyDescent="0.25">
      <c r="A214" s="90"/>
      <c r="B214" s="43"/>
      <c r="C214" s="42"/>
    </row>
    <row r="215" spans="1:5" s="25" customFormat="1" ht="16.5" thickBot="1" x14ac:dyDescent="0.3">
      <c r="A215" s="91"/>
      <c r="B215" s="43"/>
      <c r="C215" s="42"/>
    </row>
    <row r="216" spans="1:5" s="66" customFormat="1" x14ac:dyDescent="0.25">
      <c r="A216" s="92" t="s">
        <v>76</v>
      </c>
      <c r="B216" s="92"/>
      <c r="C216" s="92"/>
      <c r="D216" s="92"/>
      <c r="E216" s="11"/>
    </row>
    <row r="217" spans="1:5" s="66" customFormat="1" x14ac:dyDescent="0.25">
      <c r="A217" s="68"/>
      <c r="B217" s="32"/>
      <c r="C217" s="32"/>
      <c r="D217" s="33"/>
    </row>
    <row r="218" spans="1:5" s="66" customFormat="1" x14ac:dyDescent="0.25">
      <c r="A218" s="67" t="s">
        <v>77</v>
      </c>
      <c r="B218" s="35" t="s">
        <v>237</v>
      </c>
      <c r="D218" s="33"/>
    </row>
    <row r="219" spans="1:5" s="66" customFormat="1" x14ac:dyDescent="0.25">
      <c r="A219" s="67" t="s">
        <v>2</v>
      </c>
      <c r="B219" s="47">
        <v>43066</v>
      </c>
      <c r="D219" s="33"/>
    </row>
    <row r="220" spans="1:5" s="66" customFormat="1" x14ac:dyDescent="0.25">
      <c r="A220" s="67" t="s">
        <v>78</v>
      </c>
      <c r="B220" s="45" t="s">
        <v>238</v>
      </c>
      <c r="D220" s="33"/>
    </row>
    <row r="221" spans="1:5" s="66" customFormat="1" x14ac:dyDescent="0.25">
      <c r="A221" s="67" t="s">
        <v>79</v>
      </c>
      <c r="B221" s="48" t="s">
        <v>239</v>
      </c>
      <c r="D221" s="33"/>
    </row>
    <row r="222" spans="1:5" s="66" customFormat="1" x14ac:dyDescent="0.25">
      <c r="A222" s="67"/>
      <c r="B222" s="39">
        <v>920000</v>
      </c>
      <c r="D222" s="33"/>
    </row>
    <row r="223" spans="1:5" s="66" customFormat="1" ht="15.75" x14ac:dyDescent="0.25">
      <c r="A223" s="67" t="s">
        <v>80</v>
      </c>
      <c r="B223" s="25" t="s">
        <v>240</v>
      </c>
      <c r="D223" s="33"/>
    </row>
    <row r="224" spans="1:5" s="66" customFormat="1" x14ac:dyDescent="0.25">
      <c r="A224" s="36" t="s">
        <v>81</v>
      </c>
      <c r="B224" s="36" t="s">
        <v>82</v>
      </c>
      <c r="C224" s="36" t="s">
        <v>83</v>
      </c>
      <c r="D224" s="36" t="s">
        <v>84</v>
      </c>
    </row>
    <row r="225" spans="1:5" s="66" customFormat="1" x14ac:dyDescent="0.25">
      <c r="A225" s="69"/>
      <c r="B225" s="69" t="str">
        <f>B220</f>
        <v>Pemeliharaan (service) truk</v>
      </c>
      <c r="C225" s="69"/>
      <c r="D225" s="39">
        <f>B222</f>
        <v>920000</v>
      </c>
    </row>
    <row r="226" spans="1:5" s="66" customFormat="1" x14ac:dyDescent="0.25">
      <c r="A226" s="69"/>
      <c r="B226" s="69"/>
      <c r="C226" s="69"/>
      <c r="D226" s="69"/>
    </row>
    <row r="227" spans="1:5" s="66" customFormat="1" x14ac:dyDescent="0.25">
      <c r="A227" s="93" t="s">
        <v>245</v>
      </c>
      <c r="B227" s="93"/>
      <c r="C227" s="69"/>
      <c r="D227" s="39">
        <f>SUM(D225:D226)</f>
        <v>920000</v>
      </c>
    </row>
    <row r="228" spans="1:5" s="66" customFormat="1" x14ac:dyDescent="0.25"/>
    <row r="229" spans="1:5" s="66" customFormat="1" x14ac:dyDescent="0.25">
      <c r="A229" s="68" t="s">
        <v>3</v>
      </c>
      <c r="B229" s="88" t="s">
        <v>86</v>
      </c>
      <c r="C229" s="88"/>
      <c r="D229" s="88"/>
    </row>
    <row r="231" spans="1:5" s="29" customFormat="1" ht="15.75" thickBot="1" x14ac:dyDescent="0.3">
      <c r="A231" s="8" t="s">
        <v>236</v>
      </c>
    </row>
    <row r="232" spans="1:5" s="25" customFormat="1" ht="19.5" customHeight="1" x14ac:dyDescent="0.25">
      <c r="A232" s="89" t="s">
        <v>190</v>
      </c>
      <c r="B232" s="43"/>
      <c r="C232" s="42"/>
    </row>
    <row r="233" spans="1:5" s="25" customFormat="1" ht="15.75" x14ac:dyDescent="0.25">
      <c r="A233" s="90"/>
      <c r="B233" s="43"/>
      <c r="C233" s="42"/>
    </row>
    <row r="234" spans="1:5" s="25" customFormat="1" ht="16.5" thickBot="1" x14ac:dyDescent="0.3">
      <c r="A234" s="91"/>
      <c r="B234" s="43"/>
      <c r="C234" s="42"/>
    </row>
    <row r="235" spans="1:5" s="66" customFormat="1" x14ac:dyDescent="0.25">
      <c r="A235" s="92" t="s">
        <v>76</v>
      </c>
      <c r="B235" s="92"/>
      <c r="C235" s="92"/>
      <c r="D235" s="92"/>
      <c r="E235" s="11"/>
    </row>
    <row r="236" spans="1:5" s="66" customFormat="1" x14ac:dyDescent="0.25">
      <c r="A236" s="68"/>
      <c r="B236" s="32"/>
      <c r="C236" s="32"/>
      <c r="D236" s="33"/>
    </row>
    <row r="237" spans="1:5" s="66" customFormat="1" x14ac:dyDescent="0.25">
      <c r="A237" s="67" t="s">
        <v>77</v>
      </c>
      <c r="B237" s="35" t="s">
        <v>241</v>
      </c>
      <c r="D237" s="33"/>
    </row>
    <row r="238" spans="1:5" s="66" customFormat="1" x14ac:dyDescent="0.25">
      <c r="A238" s="67" t="s">
        <v>2</v>
      </c>
      <c r="B238" s="47">
        <v>43067</v>
      </c>
      <c r="D238" s="33"/>
    </row>
    <row r="239" spans="1:5" s="66" customFormat="1" x14ac:dyDescent="0.25">
      <c r="A239" s="67" t="s">
        <v>78</v>
      </c>
      <c r="B239" s="45" t="s">
        <v>242</v>
      </c>
      <c r="D239" s="33"/>
    </row>
    <row r="240" spans="1:5" s="66" customFormat="1" x14ac:dyDescent="0.25">
      <c r="A240" s="67" t="s">
        <v>79</v>
      </c>
      <c r="B240" s="48" t="s">
        <v>243</v>
      </c>
      <c r="D240" s="33"/>
    </row>
    <row r="241" spans="1:5" s="66" customFormat="1" x14ac:dyDescent="0.25">
      <c r="A241" s="67"/>
      <c r="B241" s="39">
        <v>1050000</v>
      </c>
      <c r="D241" s="33"/>
    </row>
    <row r="242" spans="1:5" s="66" customFormat="1" ht="15.75" x14ac:dyDescent="0.25">
      <c r="A242" s="67" t="s">
        <v>80</v>
      </c>
      <c r="B242" s="25" t="s">
        <v>24</v>
      </c>
      <c r="D242" s="33"/>
    </row>
    <row r="243" spans="1:5" s="66" customFormat="1" x14ac:dyDescent="0.25">
      <c r="A243" s="36" t="s">
        <v>81</v>
      </c>
      <c r="B243" s="36" t="s">
        <v>82</v>
      </c>
      <c r="C243" s="36" t="s">
        <v>83</v>
      </c>
      <c r="D243" s="36" t="s">
        <v>84</v>
      </c>
    </row>
    <row r="244" spans="1:5" s="66" customFormat="1" x14ac:dyDescent="0.25">
      <c r="A244" s="69"/>
      <c r="B244" s="69" t="str">
        <f>B242</f>
        <v>Beban listrik</v>
      </c>
      <c r="C244" s="69"/>
      <c r="D244" s="39">
        <f>B241</f>
        <v>1050000</v>
      </c>
    </row>
    <row r="245" spans="1:5" s="66" customFormat="1" x14ac:dyDescent="0.25">
      <c r="A245" s="69"/>
      <c r="B245" s="69"/>
      <c r="C245" s="69"/>
      <c r="D245" s="69"/>
    </row>
    <row r="246" spans="1:5" s="66" customFormat="1" x14ac:dyDescent="0.25">
      <c r="A246" s="93" t="s">
        <v>245</v>
      </c>
      <c r="B246" s="93"/>
      <c r="C246" s="69"/>
      <c r="D246" s="39">
        <f>SUM(D244:D245)</f>
        <v>1050000</v>
      </c>
    </row>
    <row r="247" spans="1:5" s="66" customFormat="1" x14ac:dyDescent="0.25"/>
    <row r="248" spans="1:5" s="66" customFormat="1" x14ac:dyDescent="0.25">
      <c r="A248" s="68" t="s">
        <v>3</v>
      </c>
      <c r="B248" s="88" t="s">
        <v>86</v>
      </c>
      <c r="C248" s="88"/>
      <c r="D248" s="88"/>
    </row>
    <row r="249" spans="1:5" s="66" customFormat="1" x14ac:dyDescent="0.25">
      <c r="A249" s="68"/>
      <c r="B249" s="68"/>
      <c r="C249" s="68"/>
      <c r="D249" s="68"/>
    </row>
    <row r="250" spans="1:5" s="66" customFormat="1" ht="15.75" thickBot="1" x14ac:dyDescent="0.3">
      <c r="A250" s="8" t="s">
        <v>244</v>
      </c>
      <c r="B250" s="68"/>
      <c r="C250" s="68"/>
      <c r="D250" s="68"/>
    </row>
    <row r="251" spans="1:5" s="25" customFormat="1" ht="19.5" customHeight="1" x14ac:dyDescent="0.25">
      <c r="A251" s="89" t="s">
        <v>190</v>
      </c>
      <c r="B251" s="43"/>
      <c r="C251" s="42"/>
    </row>
    <row r="252" spans="1:5" s="25" customFormat="1" ht="15.75" x14ac:dyDescent="0.25">
      <c r="A252" s="90"/>
      <c r="B252" s="43"/>
      <c r="C252" s="42"/>
    </row>
    <row r="253" spans="1:5" s="25" customFormat="1" ht="16.5" thickBot="1" x14ac:dyDescent="0.3">
      <c r="A253" s="91"/>
      <c r="B253" s="43"/>
      <c r="C253" s="42"/>
    </row>
    <row r="254" spans="1:5" s="66" customFormat="1" x14ac:dyDescent="0.25">
      <c r="A254" s="92" t="s">
        <v>76</v>
      </c>
      <c r="B254" s="92"/>
      <c r="C254" s="92"/>
      <c r="D254" s="92"/>
      <c r="E254" s="11"/>
    </row>
    <row r="255" spans="1:5" s="66" customFormat="1" x14ac:dyDescent="0.25">
      <c r="A255" s="68"/>
      <c r="B255" s="32"/>
      <c r="C255" s="32"/>
      <c r="D255" s="33"/>
    </row>
    <row r="256" spans="1:5" s="66" customFormat="1" x14ac:dyDescent="0.25">
      <c r="A256" s="67" t="s">
        <v>77</v>
      </c>
      <c r="B256" s="35" t="s">
        <v>247</v>
      </c>
      <c r="D256" s="33"/>
    </row>
    <row r="257" spans="1:4" s="66" customFormat="1" x14ac:dyDescent="0.25">
      <c r="A257" s="67" t="s">
        <v>2</v>
      </c>
      <c r="B257" s="47">
        <v>43068</v>
      </c>
      <c r="D257" s="33"/>
    </row>
    <row r="258" spans="1:4" s="66" customFormat="1" x14ac:dyDescent="0.25">
      <c r="A258" s="67" t="s">
        <v>78</v>
      </c>
      <c r="B258" s="45" t="s">
        <v>248</v>
      </c>
      <c r="D258" s="33"/>
    </row>
    <row r="259" spans="1:4" s="66" customFormat="1" x14ac:dyDescent="0.25">
      <c r="A259" s="67" t="s">
        <v>79</v>
      </c>
      <c r="B259" s="48" t="s">
        <v>249</v>
      </c>
      <c r="D259" s="33"/>
    </row>
    <row r="260" spans="1:4" s="66" customFormat="1" x14ac:dyDescent="0.25">
      <c r="A260" s="67"/>
      <c r="B260" s="39">
        <v>450000</v>
      </c>
      <c r="D260" s="33"/>
    </row>
    <row r="261" spans="1:4" s="66" customFormat="1" ht="15.75" x14ac:dyDescent="0.25">
      <c r="A261" s="67" t="s">
        <v>80</v>
      </c>
      <c r="B261" s="25" t="s">
        <v>47</v>
      </c>
      <c r="D261" s="33"/>
    </row>
    <row r="262" spans="1:4" s="66" customFormat="1" x14ac:dyDescent="0.25">
      <c r="A262" s="36" t="s">
        <v>81</v>
      </c>
      <c r="B262" s="36" t="s">
        <v>82</v>
      </c>
      <c r="C262" s="36" t="s">
        <v>83</v>
      </c>
      <c r="D262" s="36" t="s">
        <v>84</v>
      </c>
    </row>
    <row r="263" spans="1:4" s="66" customFormat="1" x14ac:dyDescent="0.25">
      <c r="A263" s="69"/>
      <c r="B263" s="69" t="str">
        <f>B261</f>
        <v>Beban lain-lain</v>
      </c>
      <c r="C263" s="69"/>
      <c r="D263" s="39">
        <f>B260</f>
        <v>450000</v>
      </c>
    </row>
    <row r="264" spans="1:4" s="66" customFormat="1" x14ac:dyDescent="0.25">
      <c r="A264" s="69"/>
      <c r="B264" s="69"/>
      <c r="C264" s="69"/>
      <c r="D264" s="69"/>
    </row>
    <row r="265" spans="1:4" s="66" customFormat="1" x14ac:dyDescent="0.25">
      <c r="A265" s="93" t="s">
        <v>245</v>
      </c>
      <c r="B265" s="93"/>
      <c r="C265" s="69"/>
      <c r="D265" s="39">
        <f>SUM(D263:D264)</f>
        <v>450000</v>
      </c>
    </row>
    <row r="266" spans="1:4" s="66" customFormat="1" x14ac:dyDescent="0.25"/>
    <row r="267" spans="1:4" s="66" customFormat="1" x14ac:dyDescent="0.25">
      <c r="A267" s="68" t="s">
        <v>3</v>
      </c>
      <c r="B267" s="88" t="s">
        <v>86</v>
      </c>
      <c r="C267" s="88"/>
      <c r="D267" s="88"/>
    </row>
    <row r="268" spans="1:4" s="66" customFormat="1" x14ac:dyDescent="0.25">
      <c r="A268" s="68"/>
      <c r="B268" s="68"/>
      <c r="C268" s="68"/>
      <c r="D268" s="68"/>
    </row>
    <row r="269" spans="1:4" s="66" customFormat="1" ht="15.75" thickBot="1" x14ac:dyDescent="0.3">
      <c r="A269" s="8" t="s">
        <v>246</v>
      </c>
      <c r="B269" s="68"/>
      <c r="C269" s="68"/>
      <c r="D269" s="68"/>
    </row>
    <row r="270" spans="1:4" s="25" customFormat="1" ht="19.5" customHeight="1" x14ac:dyDescent="0.25">
      <c r="A270" s="89" t="s">
        <v>190</v>
      </c>
      <c r="B270" s="43"/>
      <c r="C270" s="42"/>
    </row>
    <row r="271" spans="1:4" s="25" customFormat="1" ht="15.75" x14ac:dyDescent="0.25">
      <c r="A271" s="90"/>
      <c r="B271" s="43"/>
      <c r="C271" s="42"/>
    </row>
    <row r="272" spans="1:4" s="25" customFormat="1" ht="16.5" thickBot="1" x14ac:dyDescent="0.3">
      <c r="A272" s="91"/>
      <c r="B272" s="43"/>
      <c r="C272" s="42"/>
    </row>
    <row r="273" spans="1:5" s="29" customFormat="1" x14ac:dyDescent="0.25">
      <c r="A273" s="92" t="s">
        <v>99</v>
      </c>
      <c r="B273" s="92"/>
      <c r="C273" s="92"/>
      <c r="D273" s="92"/>
      <c r="E273" s="11"/>
    </row>
    <row r="274" spans="1:5" s="29" customFormat="1" x14ac:dyDescent="0.25">
      <c r="A274" s="31"/>
      <c r="B274" s="32"/>
      <c r="C274" s="32"/>
      <c r="D274" s="33"/>
    </row>
    <row r="275" spans="1:5" s="29" customFormat="1" x14ac:dyDescent="0.25">
      <c r="A275" s="34" t="s">
        <v>77</v>
      </c>
      <c r="B275" s="35" t="s">
        <v>232</v>
      </c>
      <c r="D275" s="33"/>
    </row>
    <row r="276" spans="1:5" s="29" customFormat="1" x14ac:dyDescent="0.25">
      <c r="A276" s="34" t="s">
        <v>2</v>
      </c>
      <c r="B276" s="47">
        <v>43068</v>
      </c>
      <c r="D276" s="33"/>
    </row>
    <row r="277" spans="1:5" s="29" customFormat="1" x14ac:dyDescent="0.25">
      <c r="A277" s="34" t="s">
        <v>100</v>
      </c>
      <c r="B277" s="45" t="s">
        <v>112</v>
      </c>
      <c r="D277" s="33"/>
    </row>
    <row r="278" spans="1:5" s="29" customFormat="1" x14ac:dyDescent="0.25">
      <c r="A278" s="34" t="s">
        <v>79</v>
      </c>
      <c r="B278" s="48" t="s">
        <v>250</v>
      </c>
      <c r="D278" s="33"/>
    </row>
    <row r="279" spans="1:5" s="29" customFormat="1" x14ac:dyDescent="0.25">
      <c r="A279" s="34"/>
      <c r="B279" s="39">
        <v>22500000</v>
      </c>
      <c r="D279" s="33"/>
    </row>
    <row r="280" spans="1:5" s="29" customFormat="1" ht="15.75" x14ac:dyDescent="0.25">
      <c r="A280" s="34" t="s">
        <v>101</v>
      </c>
      <c r="B280" s="25" t="s">
        <v>251</v>
      </c>
      <c r="D280" s="33"/>
    </row>
    <row r="281" spans="1:5" s="29" customFormat="1" x14ac:dyDescent="0.25">
      <c r="A281" s="36" t="s">
        <v>81</v>
      </c>
      <c r="B281" s="36" t="s">
        <v>82</v>
      </c>
      <c r="C281" s="36" t="s">
        <v>83</v>
      </c>
      <c r="D281" s="36" t="s">
        <v>84</v>
      </c>
    </row>
    <row r="282" spans="1:5" s="29" customFormat="1" x14ac:dyDescent="0.25">
      <c r="A282" s="38"/>
      <c r="B282" s="38" t="s">
        <v>192</v>
      </c>
      <c r="C282" s="38"/>
      <c r="D282" s="39">
        <f>B279</f>
        <v>22500000</v>
      </c>
    </row>
    <row r="283" spans="1:5" s="29" customFormat="1" x14ac:dyDescent="0.25">
      <c r="A283" s="38"/>
      <c r="B283" s="38"/>
      <c r="C283" s="38"/>
      <c r="D283" s="38"/>
    </row>
    <row r="284" spans="1:5" s="29" customFormat="1" x14ac:dyDescent="0.25">
      <c r="A284" s="93" t="s">
        <v>104</v>
      </c>
      <c r="B284" s="93"/>
      <c r="C284" s="38"/>
      <c r="D284" s="39">
        <f>SUM(D282:D283)</f>
        <v>22500000</v>
      </c>
    </row>
    <row r="285" spans="1:5" s="29" customFormat="1" x14ac:dyDescent="0.25"/>
    <row r="286" spans="1:5" s="29" customFormat="1" x14ac:dyDescent="0.25">
      <c r="A286" s="31" t="s">
        <v>3</v>
      </c>
      <c r="B286" s="88" t="s">
        <v>86</v>
      </c>
      <c r="C286" s="88"/>
      <c r="D286" s="88"/>
    </row>
    <row r="287" spans="1:5" s="29" customFormat="1" x14ac:dyDescent="0.25">
      <c r="A287" s="31"/>
      <c r="B287" s="41"/>
      <c r="C287" s="41"/>
      <c r="D287" s="31"/>
    </row>
    <row r="290" spans="1:5" s="29" customFormat="1" ht="15.75" thickBot="1" x14ac:dyDescent="0.3">
      <c r="A290" s="8" t="s">
        <v>254</v>
      </c>
    </row>
    <row r="291" spans="1:5" s="25" customFormat="1" ht="19.5" customHeight="1" x14ac:dyDescent="0.25">
      <c r="A291" s="89" t="s">
        <v>190</v>
      </c>
      <c r="B291" s="43"/>
      <c r="C291" s="42"/>
    </row>
    <row r="292" spans="1:5" s="25" customFormat="1" ht="15.75" x14ac:dyDescent="0.25">
      <c r="A292" s="90"/>
      <c r="B292" s="43"/>
      <c r="C292" s="42"/>
    </row>
    <row r="293" spans="1:5" s="25" customFormat="1" ht="16.5" thickBot="1" x14ac:dyDescent="0.3">
      <c r="A293" s="91"/>
      <c r="B293" s="43"/>
      <c r="C293" s="42"/>
    </row>
    <row r="294" spans="1:5" s="29" customFormat="1" x14ac:dyDescent="0.25">
      <c r="A294" s="92" t="s">
        <v>76</v>
      </c>
      <c r="B294" s="92"/>
      <c r="C294" s="92"/>
      <c r="D294" s="92"/>
      <c r="E294" s="11"/>
    </row>
    <row r="295" spans="1:5" s="29" customFormat="1" x14ac:dyDescent="0.25">
      <c r="A295" s="31"/>
      <c r="B295" s="32"/>
      <c r="C295" s="32"/>
      <c r="D295" s="33"/>
    </row>
    <row r="296" spans="1:5" s="29" customFormat="1" x14ac:dyDescent="0.25">
      <c r="A296" s="34" t="s">
        <v>77</v>
      </c>
      <c r="B296" s="35" t="s">
        <v>252</v>
      </c>
      <c r="D296" s="33"/>
    </row>
    <row r="297" spans="1:5" s="29" customFormat="1" x14ac:dyDescent="0.25">
      <c r="A297" s="34" t="s">
        <v>2</v>
      </c>
      <c r="B297" s="47">
        <v>43069</v>
      </c>
      <c r="D297" s="33"/>
    </row>
    <row r="298" spans="1:5" s="29" customFormat="1" x14ac:dyDescent="0.25">
      <c r="A298" s="34" t="s">
        <v>78</v>
      </c>
      <c r="B298" s="45" t="s">
        <v>170</v>
      </c>
      <c r="D298" s="33"/>
    </row>
    <row r="299" spans="1:5" s="29" customFormat="1" x14ac:dyDescent="0.25">
      <c r="A299" s="34" t="s">
        <v>79</v>
      </c>
      <c r="B299" s="48" t="s">
        <v>253</v>
      </c>
      <c r="D299" s="33"/>
    </row>
    <row r="300" spans="1:5" s="29" customFormat="1" x14ac:dyDescent="0.25">
      <c r="A300" s="34"/>
      <c r="B300" s="39">
        <v>6500000</v>
      </c>
      <c r="D300" s="33"/>
    </row>
    <row r="301" spans="1:5" s="29" customFormat="1" ht="15.75" x14ac:dyDescent="0.25">
      <c r="A301" s="34" t="s">
        <v>80</v>
      </c>
      <c r="B301" s="25" t="s">
        <v>41</v>
      </c>
      <c r="D301" s="33"/>
    </row>
    <row r="302" spans="1:5" s="29" customFormat="1" x14ac:dyDescent="0.25">
      <c r="A302" s="36" t="s">
        <v>81</v>
      </c>
      <c r="B302" s="36" t="s">
        <v>82</v>
      </c>
      <c r="C302" s="36" t="s">
        <v>83</v>
      </c>
      <c r="D302" s="36" t="s">
        <v>84</v>
      </c>
    </row>
    <row r="303" spans="1:5" s="29" customFormat="1" x14ac:dyDescent="0.25">
      <c r="A303" s="38"/>
      <c r="B303" s="38" t="str">
        <f>B301</f>
        <v>Beban gaji</v>
      </c>
      <c r="C303" s="38"/>
      <c r="D303" s="39">
        <f>B300</f>
        <v>6500000</v>
      </c>
    </row>
    <row r="304" spans="1:5" s="29" customFormat="1" x14ac:dyDescent="0.25">
      <c r="A304" s="38"/>
      <c r="B304" s="38"/>
      <c r="C304" s="38"/>
      <c r="D304" s="38"/>
    </row>
    <row r="305" spans="1:5" s="29" customFormat="1" x14ac:dyDescent="0.25">
      <c r="A305" s="93" t="s">
        <v>104</v>
      </c>
      <c r="B305" s="93"/>
      <c r="C305" s="38"/>
      <c r="D305" s="39">
        <f>SUM(D303:D304)</f>
        <v>6500000</v>
      </c>
    </row>
    <row r="306" spans="1:5" s="29" customFormat="1" x14ac:dyDescent="0.25"/>
    <row r="307" spans="1:5" s="29" customFormat="1" x14ac:dyDescent="0.25">
      <c r="A307" s="31" t="s">
        <v>3</v>
      </c>
      <c r="B307" s="88" t="s">
        <v>86</v>
      </c>
      <c r="C307" s="88"/>
      <c r="D307" s="88"/>
    </row>
    <row r="308" spans="1:5" s="29" customFormat="1" x14ac:dyDescent="0.25">
      <c r="A308" s="31"/>
      <c r="B308" s="41"/>
      <c r="C308" s="41"/>
      <c r="D308" s="31"/>
    </row>
    <row r="310" spans="1:5" s="29" customFormat="1" ht="15.75" thickBot="1" x14ac:dyDescent="0.3">
      <c r="A310" s="8" t="s">
        <v>255</v>
      </c>
    </row>
    <row r="311" spans="1:5" s="25" customFormat="1" ht="19.5" customHeight="1" x14ac:dyDescent="0.25">
      <c r="A311" s="89" t="s">
        <v>190</v>
      </c>
      <c r="B311" s="43"/>
      <c r="C311" s="42"/>
    </row>
    <row r="312" spans="1:5" s="25" customFormat="1" ht="15.75" x14ac:dyDescent="0.25">
      <c r="A312" s="90"/>
      <c r="B312" s="43"/>
      <c r="C312" s="42"/>
    </row>
    <row r="313" spans="1:5" s="25" customFormat="1" ht="16.5" thickBot="1" x14ac:dyDescent="0.3">
      <c r="A313" s="91"/>
      <c r="B313" s="43"/>
      <c r="C313" s="42"/>
    </row>
    <row r="314" spans="1:5" s="29" customFormat="1" x14ac:dyDescent="0.25">
      <c r="A314" s="92" t="s">
        <v>76</v>
      </c>
      <c r="B314" s="92"/>
      <c r="C314" s="92"/>
      <c r="D314" s="92"/>
      <c r="E314" s="11"/>
    </row>
    <row r="315" spans="1:5" s="29" customFormat="1" x14ac:dyDescent="0.25">
      <c r="A315" s="31"/>
      <c r="B315" s="32"/>
      <c r="C315" s="32"/>
      <c r="D315" s="33"/>
    </row>
    <row r="316" spans="1:5" s="29" customFormat="1" x14ac:dyDescent="0.25">
      <c r="A316" s="34" t="s">
        <v>77</v>
      </c>
      <c r="B316" s="35" t="s">
        <v>256</v>
      </c>
      <c r="D316" s="33"/>
    </row>
    <row r="317" spans="1:5" s="29" customFormat="1" x14ac:dyDescent="0.25">
      <c r="A317" s="34" t="s">
        <v>2</v>
      </c>
      <c r="B317" s="47">
        <v>43069</v>
      </c>
      <c r="D317" s="33"/>
    </row>
    <row r="318" spans="1:5" s="29" customFormat="1" x14ac:dyDescent="0.25">
      <c r="A318" s="34" t="s">
        <v>78</v>
      </c>
      <c r="B318" s="45" t="s">
        <v>257</v>
      </c>
      <c r="D318" s="33"/>
    </row>
    <row r="319" spans="1:5" s="29" customFormat="1" x14ac:dyDescent="0.25">
      <c r="A319" s="34" t="s">
        <v>79</v>
      </c>
      <c r="B319" s="48" t="s">
        <v>258</v>
      </c>
      <c r="D319" s="33"/>
    </row>
    <row r="320" spans="1:5" s="29" customFormat="1" x14ac:dyDescent="0.25">
      <c r="A320" s="34"/>
      <c r="B320" s="39">
        <v>7500000</v>
      </c>
      <c r="D320" s="33"/>
    </row>
    <row r="321" spans="1:4" s="29" customFormat="1" ht="15.75" x14ac:dyDescent="0.25">
      <c r="A321" s="34" t="s">
        <v>80</v>
      </c>
      <c r="B321" s="25" t="s">
        <v>37</v>
      </c>
      <c r="D321" s="33"/>
    </row>
    <row r="322" spans="1:4" s="29" customFormat="1" x14ac:dyDescent="0.25">
      <c r="A322" s="36" t="s">
        <v>81</v>
      </c>
      <c r="B322" s="36" t="s">
        <v>82</v>
      </c>
      <c r="C322" s="36" t="s">
        <v>83</v>
      </c>
      <c r="D322" s="36" t="s">
        <v>84</v>
      </c>
    </row>
    <row r="323" spans="1:4" s="29" customFormat="1" x14ac:dyDescent="0.25">
      <c r="A323" s="38"/>
      <c r="B323" s="38" t="str">
        <f>B318</f>
        <v>Pengambilan uang untuk kepentingan pribadi</v>
      </c>
      <c r="C323" s="38"/>
      <c r="D323" s="39">
        <f>B320</f>
        <v>7500000</v>
      </c>
    </row>
    <row r="324" spans="1:4" s="29" customFormat="1" x14ac:dyDescent="0.25">
      <c r="A324" s="38"/>
      <c r="B324" s="38"/>
      <c r="C324" s="38"/>
      <c r="D324" s="38"/>
    </row>
    <row r="325" spans="1:4" s="29" customFormat="1" x14ac:dyDescent="0.25">
      <c r="A325" s="93" t="s">
        <v>104</v>
      </c>
      <c r="B325" s="93"/>
      <c r="C325" s="38"/>
      <c r="D325" s="39">
        <f>SUM(D323:D324)</f>
        <v>7500000</v>
      </c>
    </row>
    <row r="326" spans="1:4" s="29" customFormat="1" x14ac:dyDescent="0.25"/>
    <row r="327" spans="1:4" s="29" customFormat="1" x14ac:dyDescent="0.25">
      <c r="A327" s="31" t="s">
        <v>3</v>
      </c>
      <c r="B327" s="88" t="s">
        <v>86</v>
      </c>
      <c r="C327" s="88"/>
      <c r="D327" s="88"/>
    </row>
    <row r="328" spans="1:4" s="29" customFormat="1" x14ac:dyDescent="0.25">
      <c r="A328" s="31"/>
      <c r="B328" s="41"/>
      <c r="C328" s="41"/>
      <c r="D328" s="31"/>
    </row>
  </sheetData>
  <mergeCells count="81">
    <mergeCell ref="A254:D254"/>
    <mergeCell ref="A265:B265"/>
    <mergeCell ref="B267:D267"/>
    <mergeCell ref="A232:A234"/>
    <mergeCell ref="A235:D235"/>
    <mergeCell ref="A246:B246"/>
    <mergeCell ref="B248:D248"/>
    <mergeCell ref="A251:A253"/>
    <mergeCell ref="A197:D197"/>
    <mergeCell ref="A208:B208"/>
    <mergeCell ref="B210:D210"/>
    <mergeCell ref="A227:B227"/>
    <mergeCell ref="B229:D229"/>
    <mergeCell ref="A175:A177"/>
    <mergeCell ref="A178:D178"/>
    <mergeCell ref="A189:B189"/>
    <mergeCell ref="B191:D191"/>
    <mergeCell ref="A194:A196"/>
    <mergeCell ref="B153:D153"/>
    <mergeCell ref="A156:A158"/>
    <mergeCell ref="A159:D159"/>
    <mergeCell ref="A170:B170"/>
    <mergeCell ref="B172:D172"/>
    <mergeCell ref="A132:B132"/>
    <mergeCell ref="B134:D134"/>
    <mergeCell ref="A137:A139"/>
    <mergeCell ref="A140:D140"/>
    <mergeCell ref="A151:B151"/>
    <mergeCell ref="A112:B112"/>
    <mergeCell ref="A113:B113"/>
    <mergeCell ref="A114:B114"/>
    <mergeCell ref="A118:A120"/>
    <mergeCell ref="A121:D121"/>
    <mergeCell ref="A77:B77"/>
    <mergeCell ref="A78:B78"/>
    <mergeCell ref="A79:B79"/>
    <mergeCell ref="A80:B80"/>
    <mergeCell ref="A35:B35"/>
    <mergeCell ref="A61:B61"/>
    <mergeCell ref="A62:B62"/>
    <mergeCell ref="A68:A70"/>
    <mergeCell ref="A71:D71"/>
    <mergeCell ref="A25:D25"/>
    <mergeCell ref="A31:B31"/>
    <mergeCell ref="A32:B32"/>
    <mergeCell ref="A33:B33"/>
    <mergeCell ref="A34:B34"/>
    <mergeCell ref="A4:A6"/>
    <mergeCell ref="A7:D7"/>
    <mergeCell ref="A18:B18"/>
    <mergeCell ref="B20:D20"/>
    <mergeCell ref="A22:A24"/>
    <mergeCell ref="A40:A42"/>
    <mergeCell ref="A43:D43"/>
    <mergeCell ref="A50:B50"/>
    <mergeCell ref="A51:B51"/>
    <mergeCell ref="A52:B52"/>
    <mergeCell ref="A49:B49"/>
    <mergeCell ref="A56:D56"/>
    <mergeCell ref="A83:A85"/>
    <mergeCell ref="A86:D86"/>
    <mergeCell ref="A97:B97"/>
    <mergeCell ref="B99:D99"/>
    <mergeCell ref="A213:A215"/>
    <mergeCell ref="A216:D216"/>
    <mergeCell ref="A101:A103"/>
    <mergeCell ref="A104:D104"/>
    <mergeCell ref="A110:B110"/>
    <mergeCell ref="A111:B111"/>
    <mergeCell ref="B327:D327"/>
    <mergeCell ref="A270:A272"/>
    <mergeCell ref="A273:D273"/>
    <mergeCell ref="A284:B284"/>
    <mergeCell ref="B286:D286"/>
    <mergeCell ref="A291:A293"/>
    <mergeCell ref="A294:D294"/>
    <mergeCell ref="A305:B305"/>
    <mergeCell ref="B307:D307"/>
    <mergeCell ref="A311:A313"/>
    <mergeCell ref="A314:D314"/>
    <mergeCell ref="A325:B32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opLeftCell="A37" zoomScaleNormal="100" workbookViewId="0">
      <selection activeCell="D57" sqref="D57"/>
    </sheetView>
  </sheetViews>
  <sheetFormatPr defaultRowHeight="15" x14ac:dyDescent="0.25"/>
  <cols>
    <col min="1" max="1" width="10.28515625" style="1" customWidth="1"/>
    <col min="2" max="2" width="10.28515625" style="24" customWidth="1"/>
    <col min="3" max="3" width="30.28515625" style="1" customWidth="1"/>
    <col min="4" max="4" width="7.28515625" style="1" customWidth="1"/>
    <col min="5" max="5" width="18.5703125" style="5" customWidth="1"/>
    <col min="6" max="6" width="20.7109375" style="5" customWidth="1"/>
    <col min="7" max="7" width="5" style="1" customWidth="1"/>
    <col min="17" max="18" width="22.140625" style="1" customWidth="1"/>
    <col min="19" max="19" width="15.5703125" style="1" customWidth="1"/>
    <col min="20" max="20" width="16.5703125" style="1" customWidth="1"/>
    <col min="21" max="16384" width="9.140625" style="1"/>
  </cols>
  <sheetData>
    <row r="1" spans="1:18" ht="31.5" customHeight="1" x14ac:dyDescent="0.25">
      <c r="A1" s="108" t="s">
        <v>49</v>
      </c>
      <c r="B1" s="108"/>
      <c r="C1" s="108"/>
      <c r="D1" s="108"/>
      <c r="E1" s="108"/>
      <c r="F1" s="108"/>
      <c r="G1" s="23"/>
    </row>
    <row r="2" spans="1:18" x14ac:dyDescent="0.25">
      <c r="A2" s="87" t="s">
        <v>30</v>
      </c>
      <c r="B2" s="87"/>
      <c r="C2" s="87"/>
      <c r="D2" s="87"/>
      <c r="E2" s="87"/>
      <c r="F2" s="87"/>
    </row>
    <row r="3" spans="1:18" x14ac:dyDescent="0.25">
      <c r="A3" s="1" t="s">
        <v>29</v>
      </c>
      <c r="D3" s="1" t="s">
        <v>159</v>
      </c>
    </row>
    <row r="4" spans="1:18" x14ac:dyDescent="0.25">
      <c r="A4" s="1" t="s">
        <v>33</v>
      </c>
      <c r="D4" s="1" t="s">
        <v>28</v>
      </c>
    </row>
    <row r="7" spans="1:18" x14ac:dyDescent="0.25">
      <c r="A7" s="109" t="s">
        <v>19</v>
      </c>
      <c r="B7" s="109"/>
      <c r="C7" s="109"/>
      <c r="D7" s="109"/>
      <c r="E7" s="109"/>
      <c r="F7" s="109"/>
      <c r="G7" s="8"/>
    </row>
    <row r="9" spans="1:18" x14ac:dyDescent="0.25">
      <c r="A9" s="105" t="s">
        <v>2</v>
      </c>
      <c r="B9" s="106" t="s">
        <v>62</v>
      </c>
      <c r="C9" s="105" t="s">
        <v>3</v>
      </c>
      <c r="D9" s="105" t="s">
        <v>4</v>
      </c>
      <c r="E9" s="103" t="s">
        <v>14</v>
      </c>
      <c r="F9" s="103" t="s">
        <v>15</v>
      </c>
      <c r="R9" s="18"/>
    </row>
    <row r="10" spans="1:18" x14ac:dyDescent="0.25">
      <c r="A10" s="110"/>
      <c r="B10" s="107"/>
      <c r="C10" s="110"/>
      <c r="D10" s="110"/>
      <c r="E10" s="104"/>
      <c r="F10" s="104"/>
      <c r="R10" s="18"/>
    </row>
    <row r="11" spans="1:18" x14ac:dyDescent="0.25">
      <c r="A11" s="6">
        <v>43072</v>
      </c>
      <c r="B11" s="70" t="s">
        <v>160</v>
      </c>
      <c r="C11" s="4" t="s">
        <v>161</v>
      </c>
      <c r="D11" s="74" t="s">
        <v>166</v>
      </c>
      <c r="E11" s="7">
        <f>'1.1'!C52</f>
        <v>1750000</v>
      </c>
      <c r="F11" s="7"/>
      <c r="R11" s="18"/>
    </row>
    <row r="12" spans="1:18" x14ac:dyDescent="0.25">
      <c r="A12" s="4"/>
      <c r="B12" s="4"/>
      <c r="C12" s="7" t="s">
        <v>21</v>
      </c>
      <c r="D12" s="7"/>
      <c r="E12" s="7"/>
      <c r="F12" s="7">
        <f>E11</f>
        <v>1750000</v>
      </c>
      <c r="R12" s="18"/>
    </row>
    <row r="13" spans="1:18" x14ac:dyDescent="0.25">
      <c r="A13" s="6">
        <v>43073</v>
      </c>
      <c r="B13" s="70" t="s">
        <v>165</v>
      </c>
      <c r="C13" s="4" t="s">
        <v>23</v>
      </c>
      <c r="D13" s="74" t="s">
        <v>166</v>
      </c>
      <c r="E13" s="7" t="e">
        <f>'1.1'!#REF!</f>
        <v>#REF!</v>
      </c>
      <c r="F13" s="7"/>
      <c r="R13" s="18"/>
    </row>
    <row r="14" spans="1:18" x14ac:dyDescent="0.25">
      <c r="A14" s="4"/>
      <c r="B14" s="4"/>
      <c r="C14" s="7" t="s">
        <v>21</v>
      </c>
      <c r="D14" s="7"/>
      <c r="E14" s="7"/>
      <c r="F14" s="7" t="e">
        <f>E13</f>
        <v>#REF!</v>
      </c>
      <c r="R14" s="18"/>
    </row>
    <row r="15" spans="1:18" x14ac:dyDescent="0.25">
      <c r="A15" s="6">
        <v>43079</v>
      </c>
      <c r="B15" s="6" t="s">
        <v>102</v>
      </c>
      <c r="C15" s="4" t="s">
        <v>21</v>
      </c>
      <c r="D15" s="74" t="s">
        <v>166</v>
      </c>
      <c r="E15" s="7">
        <f>'1.1'!D97</f>
        <v>4000000</v>
      </c>
      <c r="F15" s="7"/>
      <c r="R15" s="18"/>
    </row>
    <row r="16" spans="1:18" x14ac:dyDescent="0.25">
      <c r="A16" s="4"/>
      <c r="B16" s="4"/>
      <c r="C16" s="4" t="s">
        <v>103</v>
      </c>
      <c r="D16" s="7"/>
      <c r="E16" s="7"/>
      <c r="F16" s="7">
        <f>E15</f>
        <v>4000000</v>
      </c>
      <c r="R16" s="18"/>
    </row>
    <row r="17" spans="1:18" x14ac:dyDescent="0.25">
      <c r="A17" s="6">
        <v>43081</v>
      </c>
      <c r="B17" s="70" t="s">
        <v>167</v>
      </c>
      <c r="C17" s="4" t="s">
        <v>161</v>
      </c>
      <c r="D17" s="74" t="s">
        <v>166</v>
      </c>
      <c r="E17" s="7" t="e">
        <f>'1.1'!#REF!</f>
        <v>#REF!</v>
      </c>
      <c r="F17" s="7"/>
      <c r="R17" s="18"/>
    </row>
    <row r="18" spans="1:18" x14ac:dyDescent="0.25">
      <c r="A18" s="4"/>
      <c r="B18" s="4"/>
      <c r="C18" s="7" t="s">
        <v>21</v>
      </c>
      <c r="D18" s="7"/>
      <c r="E18" s="7"/>
      <c r="F18" s="7" t="e">
        <f>E17</f>
        <v>#REF!</v>
      </c>
      <c r="R18" s="18"/>
    </row>
    <row r="19" spans="1:18" x14ac:dyDescent="0.25">
      <c r="A19" s="6">
        <v>43089</v>
      </c>
      <c r="B19" s="6" t="s">
        <v>110</v>
      </c>
      <c r="C19" s="4" t="s">
        <v>21</v>
      </c>
      <c r="D19" s="74" t="s">
        <v>166</v>
      </c>
      <c r="E19" s="7">
        <f>'1.1'!D284</f>
        <v>22500000</v>
      </c>
      <c r="F19" s="7"/>
      <c r="R19" s="18"/>
    </row>
    <row r="20" spans="1:18" x14ac:dyDescent="0.25">
      <c r="A20" s="4"/>
      <c r="B20" s="4"/>
      <c r="C20" s="4" t="s">
        <v>103</v>
      </c>
      <c r="D20" s="7"/>
      <c r="E20" s="7"/>
      <c r="F20" s="7">
        <f>E19</f>
        <v>22500000</v>
      </c>
      <c r="R20" s="18"/>
    </row>
    <row r="21" spans="1:18" x14ac:dyDescent="0.25">
      <c r="A21" s="6">
        <v>43092</v>
      </c>
      <c r="B21" s="6" t="s">
        <v>114</v>
      </c>
      <c r="C21" s="7" t="s">
        <v>24</v>
      </c>
      <c r="D21" s="74" t="s">
        <v>166</v>
      </c>
      <c r="E21" s="7">
        <f>'1.1'!D305</f>
        <v>6500000</v>
      </c>
      <c r="F21" s="7"/>
      <c r="R21" s="18"/>
    </row>
    <row r="22" spans="1:18" x14ac:dyDescent="0.25">
      <c r="A22" s="6"/>
      <c r="B22" s="6"/>
      <c r="C22" s="4" t="s">
        <v>21</v>
      </c>
      <c r="D22" s="7"/>
      <c r="E22" s="7"/>
      <c r="F22" s="7">
        <f>E21</f>
        <v>6500000</v>
      </c>
      <c r="R22" s="18"/>
    </row>
    <row r="23" spans="1:18" x14ac:dyDescent="0.25">
      <c r="A23" s="6">
        <v>43092</v>
      </c>
      <c r="B23" s="6" t="s">
        <v>117</v>
      </c>
      <c r="C23" s="7" t="s">
        <v>168</v>
      </c>
      <c r="D23" s="74" t="s">
        <v>166</v>
      </c>
      <c r="E23" s="7">
        <f>'1.1'!D325</f>
        <v>7500000</v>
      </c>
      <c r="F23" s="7"/>
    </row>
    <row r="24" spans="1:18" x14ac:dyDescent="0.25">
      <c r="A24" s="6"/>
      <c r="B24" s="6"/>
      <c r="C24" s="4" t="s">
        <v>21</v>
      </c>
      <c r="D24" s="7"/>
      <c r="E24" s="7"/>
      <c r="F24" s="7">
        <f>E23</f>
        <v>7500000</v>
      </c>
    </row>
    <row r="25" spans="1:18" x14ac:dyDescent="0.25">
      <c r="A25" s="6">
        <v>43098</v>
      </c>
      <c r="B25" s="6" t="s">
        <v>121</v>
      </c>
      <c r="C25" s="4" t="s">
        <v>21</v>
      </c>
      <c r="D25" s="74" t="s">
        <v>166</v>
      </c>
      <c r="E25" s="7" t="e">
        <f>'1.1'!#REF!</f>
        <v>#REF!</v>
      </c>
      <c r="F25" s="7"/>
    </row>
    <row r="26" spans="1:18" x14ac:dyDescent="0.25">
      <c r="A26" s="6"/>
      <c r="B26" s="6"/>
      <c r="C26" s="4" t="s">
        <v>103</v>
      </c>
      <c r="D26" s="7"/>
      <c r="E26" s="7"/>
      <c r="F26" s="7" t="e">
        <f>E25</f>
        <v>#REF!</v>
      </c>
    </row>
    <row r="27" spans="1:18" x14ac:dyDescent="0.25">
      <c r="A27" s="6">
        <v>43099</v>
      </c>
      <c r="B27" s="6" t="s">
        <v>122</v>
      </c>
      <c r="C27" s="7" t="s">
        <v>41</v>
      </c>
      <c r="D27" s="74" t="s">
        <v>166</v>
      </c>
      <c r="E27" s="7" t="e">
        <f>'1.1'!#REF!</f>
        <v>#REF!</v>
      </c>
      <c r="F27" s="7"/>
    </row>
    <row r="28" spans="1:18" x14ac:dyDescent="0.25">
      <c r="A28" s="6"/>
      <c r="B28" s="6"/>
      <c r="C28" s="4" t="s">
        <v>21</v>
      </c>
      <c r="D28" s="7"/>
      <c r="E28" s="7"/>
      <c r="F28" s="7" t="e">
        <f>E27</f>
        <v>#REF!</v>
      </c>
    </row>
    <row r="29" spans="1:18" x14ac:dyDescent="0.25">
      <c r="A29" s="6"/>
      <c r="B29" s="6"/>
      <c r="C29" s="4"/>
      <c r="D29" s="7"/>
      <c r="E29" s="7"/>
      <c r="F29" s="7"/>
    </row>
    <row r="30" spans="1:18" x14ac:dyDescent="0.25">
      <c r="A30" s="6"/>
      <c r="B30" s="6"/>
      <c r="C30" s="7"/>
      <c r="D30" s="7"/>
      <c r="E30" s="7"/>
      <c r="F30" s="7"/>
    </row>
    <row r="31" spans="1:18" x14ac:dyDescent="0.25">
      <c r="A31" s="6"/>
      <c r="B31" s="6"/>
      <c r="C31" s="4"/>
      <c r="D31" s="7"/>
      <c r="E31" s="7"/>
      <c r="F31" s="7"/>
    </row>
    <row r="32" spans="1:18" x14ac:dyDescent="0.25">
      <c r="A32" s="6"/>
      <c r="B32" s="6"/>
      <c r="C32" s="7"/>
      <c r="D32" s="7"/>
      <c r="E32" s="7"/>
      <c r="F32" s="7"/>
    </row>
    <row r="33" spans="1:20" x14ac:dyDescent="0.25">
      <c r="A33" s="6"/>
      <c r="B33" s="6"/>
      <c r="C33" s="7"/>
      <c r="D33" s="7"/>
      <c r="E33" s="7"/>
      <c r="F33" s="7"/>
    </row>
    <row r="34" spans="1:20" x14ac:dyDescent="0.25">
      <c r="A34" s="6"/>
      <c r="B34" s="6"/>
      <c r="C34" s="7"/>
      <c r="D34" s="7"/>
      <c r="E34" s="7"/>
      <c r="F34" s="7"/>
    </row>
    <row r="35" spans="1:20" x14ac:dyDescent="0.25">
      <c r="A35" s="6"/>
      <c r="B35" s="6"/>
      <c r="C35" s="4"/>
      <c r="D35" s="7"/>
      <c r="E35" s="7"/>
      <c r="F35" s="7"/>
    </row>
    <row r="36" spans="1:20" x14ac:dyDescent="0.25">
      <c r="A36" s="6"/>
      <c r="B36" s="6"/>
      <c r="C36" s="7"/>
      <c r="D36" s="7"/>
      <c r="E36" s="7"/>
      <c r="F36" s="7"/>
    </row>
    <row r="37" spans="1:20" x14ac:dyDescent="0.25">
      <c r="A37" s="6"/>
      <c r="B37" s="6"/>
      <c r="C37" s="4"/>
      <c r="D37" s="7"/>
      <c r="E37" s="7"/>
      <c r="F37" s="7"/>
    </row>
    <row r="38" spans="1:20" x14ac:dyDescent="0.25">
      <c r="A38" s="6"/>
      <c r="B38" s="19"/>
      <c r="D38" s="7"/>
      <c r="E38" s="7"/>
    </row>
    <row r="39" spans="1:20" x14ac:dyDescent="0.25">
      <c r="A39" s="6"/>
      <c r="B39" s="6"/>
      <c r="C39" s="7"/>
      <c r="D39" s="7"/>
      <c r="E39" s="7"/>
      <c r="F39" s="7"/>
    </row>
    <row r="40" spans="1:20" x14ac:dyDescent="0.25">
      <c r="A40" s="6"/>
      <c r="B40" s="6"/>
      <c r="C40" s="4"/>
      <c r="D40" s="7"/>
      <c r="E40" s="7"/>
      <c r="F40" s="7"/>
    </row>
    <row r="41" spans="1:20" x14ac:dyDescent="0.25">
      <c r="A41" s="6"/>
      <c r="B41" s="6"/>
      <c r="C41" s="7"/>
      <c r="D41" s="7"/>
      <c r="E41" s="7"/>
      <c r="F41" s="7"/>
    </row>
    <row r="42" spans="1:20" x14ac:dyDescent="0.25">
      <c r="A42" s="6"/>
      <c r="B42" s="6"/>
      <c r="C42" s="4"/>
      <c r="D42" s="7"/>
      <c r="E42" s="7"/>
      <c r="F42" s="7"/>
    </row>
    <row r="43" spans="1:20" x14ac:dyDescent="0.25">
      <c r="A43" s="6"/>
      <c r="B43" s="6"/>
      <c r="C43" s="7"/>
      <c r="D43" s="7"/>
      <c r="E43" s="7"/>
      <c r="F43" s="7"/>
    </row>
    <row r="44" spans="1:20" x14ac:dyDescent="0.25">
      <c r="A44" s="19"/>
      <c r="B44" s="19"/>
      <c r="C44" s="12"/>
      <c r="D44" s="12"/>
      <c r="E44" s="12" t="e">
        <f>SUM(E11:E43)</f>
        <v>#REF!</v>
      </c>
      <c r="F44" s="12" t="e">
        <f>SUM(F11:F43)</f>
        <v>#REF!</v>
      </c>
    </row>
    <row r="45" spans="1:20" x14ac:dyDescent="0.25">
      <c r="A45" s="87" t="s">
        <v>30</v>
      </c>
      <c r="B45" s="87"/>
      <c r="C45" s="87"/>
      <c r="D45" s="87"/>
      <c r="E45" s="87"/>
      <c r="F45" s="87"/>
      <c r="Q45" s="5"/>
      <c r="R45" s="5"/>
      <c r="S45" s="5"/>
      <c r="T45" s="5"/>
    </row>
    <row r="46" spans="1:20" x14ac:dyDescent="0.25">
      <c r="A46" s="1" t="s">
        <v>29</v>
      </c>
      <c r="D46" s="1" t="s">
        <v>27</v>
      </c>
    </row>
    <row r="47" spans="1:20" x14ac:dyDescent="0.25">
      <c r="A47" s="1" t="s">
        <v>126</v>
      </c>
      <c r="D47" s="1" t="s">
        <v>28</v>
      </c>
    </row>
    <row r="48" spans="1:20" x14ac:dyDescent="0.25">
      <c r="A48" s="87" t="s">
        <v>35</v>
      </c>
      <c r="B48" s="87"/>
      <c r="C48" s="87"/>
      <c r="D48" s="87"/>
      <c r="E48" s="87"/>
      <c r="F48" s="87"/>
      <c r="Q48" s="5"/>
      <c r="R48" s="5"/>
      <c r="S48" s="5"/>
      <c r="T48" s="5"/>
    </row>
    <row r="49" spans="1:20" x14ac:dyDescent="0.25">
      <c r="A49" s="105" t="s">
        <v>2</v>
      </c>
      <c r="B49" s="106" t="s">
        <v>181</v>
      </c>
      <c r="C49" s="105"/>
      <c r="D49" s="105" t="s">
        <v>4</v>
      </c>
      <c r="E49" s="103" t="s">
        <v>14</v>
      </c>
      <c r="F49" s="103" t="s">
        <v>15</v>
      </c>
      <c r="T49" s="5"/>
    </row>
    <row r="50" spans="1:20" x14ac:dyDescent="0.25">
      <c r="A50" s="105"/>
      <c r="B50" s="107"/>
      <c r="C50" s="105"/>
      <c r="D50" s="105"/>
      <c r="E50" s="103"/>
      <c r="F50" s="103"/>
      <c r="T50" s="5"/>
    </row>
    <row r="51" spans="1:20" x14ac:dyDescent="0.25">
      <c r="A51" s="6">
        <v>43100</v>
      </c>
      <c r="B51" s="6" t="s">
        <v>182</v>
      </c>
      <c r="C51" s="4" t="s">
        <v>25</v>
      </c>
      <c r="D51" s="74" t="s">
        <v>166</v>
      </c>
      <c r="E51" s="7">
        <v>75000</v>
      </c>
      <c r="F51" s="7"/>
      <c r="T51" s="5"/>
    </row>
    <row r="52" spans="1:20" x14ac:dyDescent="0.25">
      <c r="A52" s="4"/>
      <c r="B52" s="4"/>
      <c r="C52" s="7" t="s">
        <v>23</v>
      </c>
      <c r="D52" s="4"/>
      <c r="E52" s="7"/>
      <c r="F52" s="7">
        <v>75000</v>
      </c>
      <c r="T52" s="5"/>
    </row>
    <row r="53" spans="1:20" x14ac:dyDescent="0.25">
      <c r="T53" s="5"/>
    </row>
    <row r="55" spans="1:20" s="29" customFormat="1" x14ac:dyDescent="0.25">
      <c r="A55" s="87" t="s">
        <v>30</v>
      </c>
      <c r="B55" s="87"/>
      <c r="C55" s="87"/>
      <c r="D55" s="87"/>
      <c r="E55" s="87"/>
      <c r="F55" s="87"/>
      <c r="H55"/>
      <c r="I55"/>
      <c r="J55"/>
      <c r="K55"/>
      <c r="L55"/>
      <c r="M55"/>
      <c r="N55"/>
      <c r="O55"/>
      <c r="P55"/>
      <c r="Q55" s="5"/>
      <c r="R55" s="5"/>
      <c r="S55" s="5"/>
      <c r="T55" s="5"/>
    </row>
    <row r="56" spans="1:20" s="29" customFormat="1" x14ac:dyDescent="0.25">
      <c r="A56" s="29" t="s">
        <v>29</v>
      </c>
      <c r="D56" s="29" t="s">
        <v>109</v>
      </c>
      <c r="E56" s="5"/>
      <c r="F56" s="5"/>
      <c r="H56"/>
      <c r="I56"/>
      <c r="J56"/>
      <c r="K56"/>
      <c r="L56"/>
      <c r="M56"/>
      <c r="N56"/>
      <c r="O56"/>
      <c r="P56"/>
    </row>
    <row r="57" spans="1:20" s="29" customFormat="1" x14ac:dyDescent="0.25">
      <c r="A57" s="29" t="s">
        <v>127</v>
      </c>
      <c r="D57" s="29" t="s">
        <v>28</v>
      </c>
      <c r="E57" s="5"/>
      <c r="F57" s="5"/>
      <c r="H57"/>
      <c r="I57"/>
      <c r="J57"/>
      <c r="K57"/>
      <c r="L57"/>
      <c r="M57"/>
      <c r="N57"/>
      <c r="O57"/>
      <c r="P57"/>
    </row>
    <row r="58" spans="1:20" s="29" customFormat="1" x14ac:dyDescent="0.25">
      <c r="A58" s="87" t="s">
        <v>125</v>
      </c>
      <c r="B58" s="87"/>
      <c r="C58" s="87"/>
      <c r="D58" s="87"/>
      <c r="E58" s="87"/>
      <c r="F58" s="87"/>
      <c r="H58"/>
      <c r="I58"/>
      <c r="J58"/>
      <c r="K58"/>
      <c r="L58"/>
      <c r="M58"/>
      <c r="N58"/>
      <c r="O58"/>
      <c r="P58"/>
      <c r="Q58" s="5"/>
      <c r="R58" s="5"/>
      <c r="S58" s="5"/>
      <c r="T58" s="5"/>
    </row>
    <row r="59" spans="1:20" s="29" customFormat="1" x14ac:dyDescent="0.25">
      <c r="A59" s="105" t="s">
        <v>2</v>
      </c>
      <c r="B59" s="28"/>
      <c r="C59" s="105"/>
      <c r="D59" s="105" t="s">
        <v>4</v>
      </c>
      <c r="E59" s="103" t="s">
        <v>14</v>
      </c>
      <c r="F59" s="103" t="s">
        <v>15</v>
      </c>
      <c r="H59"/>
      <c r="I59"/>
      <c r="J59"/>
      <c r="K59"/>
      <c r="L59"/>
      <c r="M59"/>
      <c r="N59"/>
      <c r="O59"/>
      <c r="P59"/>
      <c r="T59" s="5"/>
    </row>
    <row r="60" spans="1:20" s="29" customFormat="1" x14ac:dyDescent="0.25">
      <c r="A60" s="105"/>
      <c r="B60" s="28"/>
      <c r="C60" s="105"/>
      <c r="D60" s="105"/>
      <c r="E60" s="103"/>
      <c r="F60" s="103"/>
      <c r="H60"/>
      <c r="I60"/>
      <c r="J60"/>
      <c r="K60"/>
      <c r="L60"/>
      <c r="M60"/>
      <c r="N60"/>
      <c r="O60"/>
      <c r="P60"/>
      <c r="T60" s="5"/>
    </row>
    <row r="61" spans="1:20" s="29" customFormat="1" x14ac:dyDescent="0.25">
      <c r="A61" s="6"/>
      <c r="B61" s="6"/>
      <c r="C61" s="4"/>
      <c r="D61" s="4"/>
      <c r="E61" s="7"/>
      <c r="F61" s="7"/>
      <c r="H61"/>
      <c r="I61"/>
      <c r="J61"/>
      <c r="K61"/>
      <c r="L61"/>
      <c r="M61"/>
      <c r="N61"/>
      <c r="O61"/>
      <c r="P61"/>
      <c r="T61" s="5"/>
    </row>
    <row r="62" spans="1:20" s="29" customFormat="1" x14ac:dyDescent="0.25">
      <c r="A62" s="4"/>
      <c r="B62" s="4"/>
      <c r="C62" s="7"/>
      <c r="D62" s="4"/>
      <c r="E62" s="7"/>
      <c r="F62" s="7"/>
      <c r="H62"/>
      <c r="I62"/>
      <c r="J62"/>
      <c r="K62"/>
      <c r="L62"/>
      <c r="M62"/>
      <c r="N62"/>
      <c r="O62"/>
      <c r="P62"/>
      <c r="T62" s="5"/>
    </row>
    <row r="63" spans="1:20" x14ac:dyDescent="0.25">
      <c r="T63" s="5"/>
    </row>
    <row r="64" spans="1:20" x14ac:dyDescent="0.25">
      <c r="T64" s="5"/>
    </row>
    <row r="65" spans="17:20" x14ac:dyDescent="0.25">
      <c r="Q65" s="5"/>
      <c r="R65" s="5"/>
      <c r="S65" s="5"/>
      <c r="T65" s="5"/>
    </row>
    <row r="68" spans="17:20" x14ac:dyDescent="0.25">
      <c r="Q68" s="5"/>
      <c r="R68" s="5"/>
      <c r="S68" s="5"/>
      <c r="T68" s="5"/>
    </row>
  </sheetData>
  <mergeCells count="24">
    <mergeCell ref="A1:F1"/>
    <mergeCell ref="A48:F48"/>
    <mergeCell ref="A49:A50"/>
    <mergeCell ref="C49:C50"/>
    <mergeCell ref="D49:D50"/>
    <mergeCell ref="E49:E50"/>
    <mergeCell ref="F49:F50"/>
    <mergeCell ref="A2:F2"/>
    <mergeCell ref="B9:B10"/>
    <mergeCell ref="A7:F7"/>
    <mergeCell ref="C9:C10"/>
    <mergeCell ref="A9:A10"/>
    <mergeCell ref="D9:D10"/>
    <mergeCell ref="E9:E10"/>
    <mergeCell ref="F9:F10"/>
    <mergeCell ref="A45:F45"/>
    <mergeCell ref="A55:F55"/>
    <mergeCell ref="A58:F58"/>
    <mergeCell ref="A59:A60"/>
    <mergeCell ref="C59:C60"/>
    <mergeCell ref="D59:D60"/>
    <mergeCell ref="E59:E60"/>
    <mergeCell ref="F59:F60"/>
    <mergeCell ref="B49:B5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"/>
  <sheetViews>
    <sheetView workbookViewId="0"/>
  </sheetViews>
  <sheetFormatPr defaultRowHeight="15" x14ac:dyDescent="0.25"/>
  <cols>
    <col min="1" max="1" width="6" style="22" customWidth="1"/>
    <col min="2" max="2" width="9.140625" style="22"/>
    <col min="3" max="3" width="20.42578125" style="22" customWidth="1"/>
    <col min="4" max="7" width="9.140625" style="22"/>
    <col min="8" max="8" width="10.85546875" style="22" customWidth="1"/>
    <col min="9" max="9" width="9.140625" style="22"/>
    <col min="10" max="10" width="6" style="22" customWidth="1"/>
    <col min="11" max="11" width="9.140625" style="22"/>
    <col min="12" max="12" width="20.42578125" style="22" customWidth="1"/>
    <col min="13" max="13" width="9.140625" style="22"/>
    <col min="14" max="14" width="11.85546875" style="22" customWidth="1"/>
    <col min="15" max="15" width="11.7109375" style="22" customWidth="1"/>
    <col min="16" max="20" width="9.140625" style="22"/>
    <col min="21" max="21" width="19.7109375" style="22" customWidth="1"/>
    <col min="22" max="22" width="16.5703125" style="22" customWidth="1"/>
    <col min="23" max="23" width="21.140625" style="22" customWidth="1"/>
    <col min="24" max="24" width="7" style="22" customWidth="1"/>
    <col min="25" max="25" width="17.140625" style="22" customWidth="1"/>
    <col min="26" max="26" width="9.140625" style="22"/>
    <col min="27" max="28" width="9.140625" style="29"/>
    <col min="29" max="29" width="19.7109375" style="29" customWidth="1"/>
    <col min="30" max="30" width="21.140625" style="29" customWidth="1"/>
    <col min="31" max="31" width="7" style="29" customWidth="1"/>
    <col min="32" max="32" width="17.140625" style="29" customWidth="1"/>
    <col min="33" max="33" width="12.7109375" style="22" customWidth="1"/>
    <col min="34" max="16384" width="9.140625" style="22"/>
  </cols>
  <sheetData>
    <row r="1" spans="1:33" s="29" customFormat="1" x14ac:dyDescent="0.25"/>
    <row r="2" spans="1:33" s="29" customFormat="1" x14ac:dyDescent="0.25"/>
    <row r="3" spans="1:33" x14ac:dyDescent="0.25">
      <c r="A3" s="87" t="s">
        <v>132</v>
      </c>
      <c r="B3" s="87"/>
      <c r="C3" s="87"/>
      <c r="D3" s="87"/>
      <c r="E3" s="87"/>
      <c r="F3" s="87"/>
      <c r="G3" s="87"/>
      <c r="H3" s="87"/>
      <c r="J3" s="87" t="s">
        <v>133</v>
      </c>
      <c r="K3" s="87"/>
      <c r="L3" s="87"/>
      <c r="M3" s="87"/>
      <c r="N3" s="87"/>
      <c r="O3" s="87"/>
      <c r="P3" s="87"/>
      <c r="Q3" s="87"/>
      <c r="S3" s="87" t="s">
        <v>134</v>
      </c>
      <c r="T3" s="87"/>
      <c r="U3" s="87"/>
      <c r="V3" s="87"/>
      <c r="W3" s="87"/>
      <c r="X3" s="87"/>
      <c r="Y3" s="87"/>
      <c r="AA3" s="87" t="s">
        <v>139</v>
      </c>
      <c r="AB3" s="87"/>
      <c r="AC3" s="87"/>
      <c r="AD3" s="87"/>
      <c r="AE3" s="87"/>
      <c r="AF3" s="87"/>
    </row>
    <row r="4" spans="1:33" x14ac:dyDescent="0.25">
      <c r="F4" s="22" t="s">
        <v>60</v>
      </c>
      <c r="H4" s="22" t="s">
        <v>59</v>
      </c>
      <c r="O4" s="22" t="s">
        <v>61</v>
      </c>
      <c r="Q4" s="22" t="s">
        <v>59</v>
      </c>
      <c r="S4" s="29" t="s">
        <v>142</v>
      </c>
      <c r="T4" s="29"/>
      <c r="U4" s="29"/>
      <c r="V4" s="29"/>
      <c r="W4" s="29"/>
      <c r="Y4" s="29"/>
      <c r="AA4" s="29" t="s">
        <v>141</v>
      </c>
    </row>
    <row r="5" spans="1:33" x14ac:dyDescent="0.25">
      <c r="A5" s="105" t="s">
        <v>51</v>
      </c>
      <c r="B5" s="105" t="s">
        <v>52</v>
      </c>
      <c r="C5" s="105" t="s">
        <v>3</v>
      </c>
      <c r="D5" s="112" t="s">
        <v>14</v>
      </c>
      <c r="E5" s="112"/>
      <c r="F5" s="112" t="s">
        <v>15</v>
      </c>
      <c r="G5" s="112"/>
      <c r="H5" s="112"/>
      <c r="J5" s="105" t="s">
        <v>51</v>
      </c>
      <c r="K5" s="105" t="s">
        <v>52</v>
      </c>
      <c r="L5" s="105" t="s">
        <v>3</v>
      </c>
      <c r="M5" s="112" t="s">
        <v>14</v>
      </c>
      <c r="N5" s="112"/>
      <c r="O5" s="112"/>
      <c r="P5" s="112" t="s">
        <v>15</v>
      </c>
      <c r="Q5" s="112"/>
      <c r="S5" s="105" t="s">
        <v>51</v>
      </c>
      <c r="T5" s="111" t="s">
        <v>136</v>
      </c>
      <c r="U5" s="111" t="s">
        <v>135</v>
      </c>
      <c r="V5" s="27" t="s">
        <v>14</v>
      </c>
      <c r="W5" s="112" t="s">
        <v>15</v>
      </c>
      <c r="X5" s="112"/>
      <c r="Y5" s="112"/>
      <c r="AA5" s="105" t="s">
        <v>51</v>
      </c>
      <c r="AB5" s="111" t="s">
        <v>136</v>
      </c>
      <c r="AC5" s="111" t="s">
        <v>140</v>
      </c>
      <c r="AD5" s="112" t="s">
        <v>14</v>
      </c>
      <c r="AE5" s="112"/>
      <c r="AF5" s="112"/>
      <c r="AG5" s="27" t="s">
        <v>15</v>
      </c>
    </row>
    <row r="6" spans="1:33" x14ac:dyDescent="0.25">
      <c r="A6" s="105"/>
      <c r="B6" s="105"/>
      <c r="C6" s="105"/>
      <c r="D6" s="4" t="s">
        <v>21</v>
      </c>
      <c r="E6" s="4" t="s">
        <v>54</v>
      </c>
      <c r="F6" s="4" t="s">
        <v>53</v>
      </c>
      <c r="G6" s="4" t="s">
        <v>55</v>
      </c>
      <c r="H6" s="4" t="s">
        <v>56</v>
      </c>
      <c r="J6" s="105"/>
      <c r="K6" s="105"/>
      <c r="L6" s="105"/>
      <c r="M6" s="4" t="s">
        <v>57</v>
      </c>
      <c r="N6" s="4" t="s">
        <v>58</v>
      </c>
      <c r="O6" s="4" t="s">
        <v>56</v>
      </c>
      <c r="P6" s="4" t="s">
        <v>21</v>
      </c>
      <c r="Q6" s="4" t="s">
        <v>54</v>
      </c>
      <c r="S6" s="105"/>
      <c r="T6" s="111"/>
      <c r="U6" s="111"/>
      <c r="V6" s="105" t="s">
        <v>53</v>
      </c>
      <c r="W6" s="4" t="s">
        <v>137</v>
      </c>
      <c r="X6" s="4" t="s">
        <v>4</v>
      </c>
      <c r="Y6" s="4" t="s">
        <v>138</v>
      </c>
      <c r="AA6" s="105"/>
      <c r="AB6" s="111"/>
      <c r="AC6" s="111"/>
      <c r="AD6" s="4" t="s">
        <v>137</v>
      </c>
      <c r="AE6" s="4" t="s">
        <v>4</v>
      </c>
      <c r="AF6" s="4" t="s">
        <v>138</v>
      </c>
      <c r="AG6" s="4" t="s">
        <v>57</v>
      </c>
    </row>
    <row r="7" spans="1:33" x14ac:dyDescent="0.25">
      <c r="A7" s="4"/>
      <c r="B7" s="4"/>
      <c r="C7" s="4"/>
      <c r="D7" s="4"/>
      <c r="E7" s="4"/>
      <c r="F7" s="4"/>
      <c r="G7" s="4"/>
      <c r="H7" s="4"/>
      <c r="J7" s="4"/>
      <c r="K7" s="4"/>
      <c r="L7" s="4"/>
      <c r="M7" s="4"/>
      <c r="N7" s="4"/>
      <c r="O7" s="4"/>
      <c r="P7" s="4"/>
      <c r="Q7" s="4"/>
      <c r="S7" s="4"/>
      <c r="T7" s="4"/>
      <c r="U7" s="4"/>
      <c r="V7" s="105"/>
      <c r="W7" s="4"/>
      <c r="X7" s="4"/>
      <c r="Y7" s="4"/>
      <c r="AA7" s="4"/>
      <c r="AB7" s="4"/>
      <c r="AC7" s="4"/>
      <c r="AD7" s="4"/>
      <c r="AE7" s="4"/>
      <c r="AF7" s="4"/>
      <c r="AG7" s="4"/>
    </row>
    <row r="8" spans="1:33" x14ac:dyDescent="0.25">
      <c r="A8" s="4"/>
      <c r="B8" s="4"/>
      <c r="C8" s="4"/>
      <c r="D8" s="4"/>
      <c r="E8" s="4"/>
      <c r="F8" s="4"/>
      <c r="G8" s="4"/>
      <c r="H8" s="4"/>
      <c r="J8" s="4"/>
      <c r="K8" s="4"/>
      <c r="L8" s="4"/>
      <c r="M8" s="4"/>
      <c r="N8" s="4"/>
      <c r="O8" s="4"/>
      <c r="P8" s="4"/>
      <c r="Q8" s="4"/>
      <c r="S8" s="4"/>
      <c r="T8" s="4"/>
      <c r="U8" s="4"/>
      <c r="V8" s="4"/>
      <c r="W8" s="4"/>
      <c r="X8" s="4"/>
      <c r="Y8" s="4"/>
      <c r="AA8" s="4"/>
      <c r="AB8" s="4"/>
      <c r="AC8" s="4"/>
      <c r="AD8" s="4"/>
      <c r="AE8" s="4"/>
      <c r="AF8" s="4"/>
      <c r="AG8" s="4"/>
    </row>
    <row r="9" spans="1:33" x14ac:dyDescent="0.25">
      <c r="A9" s="4"/>
      <c r="B9" s="4"/>
      <c r="C9" s="4"/>
      <c r="D9" s="4"/>
      <c r="E9" s="4"/>
      <c r="F9" s="4"/>
      <c r="G9" s="4"/>
      <c r="H9" s="4"/>
      <c r="J9" s="4"/>
      <c r="K9" s="4"/>
      <c r="L9" s="4"/>
      <c r="M9" s="4"/>
      <c r="N9" s="4"/>
      <c r="O9" s="4"/>
      <c r="P9" s="4"/>
      <c r="Q9" s="4"/>
      <c r="S9" s="4"/>
      <c r="T9" s="4"/>
      <c r="U9" s="4"/>
      <c r="V9" s="4"/>
      <c r="W9" s="4"/>
      <c r="X9" s="4"/>
      <c r="Y9" s="4"/>
      <c r="AA9" s="4"/>
      <c r="AB9" s="4"/>
      <c r="AC9" s="4"/>
      <c r="AD9" s="4"/>
      <c r="AE9" s="4"/>
      <c r="AF9" s="4"/>
      <c r="AG9" s="4"/>
    </row>
  </sheetData>
  <mergeCells count="23">
    <mergeCell ref="J3:Q3"/>
    <mergeCell ref="J5:J6"/>
    <mergeCell ref="K5:K6"/>
    <mergeCell ref="L5:L6"/>
    <mergeCell ref="M5:O5"/>
    <mergeCell ref="P5:Q5"/>
    <mergeCell ref="A3:H3"/>
    <mergeCell ref="D5:E5"/>
    <mergeCell ref="F5:H5"/>
    <mergeCell ref="A5:A6"/>
    <mergeCell ref="B5:B6"/>
    <mergeCell ref="C5:C6"/>
    <mergeCell ref="S3:Y3"/>
    <mergeCell ref="S5:S6"/>
    <mergeCell ref="T5:T6"/>
    <mergeCell ref="U5:U6"/>
    <mergeCell ref="V6:V7"/>
    <mergeCell ref="W5:Y5"/>
    <mergeCell ref="AA5:AA6"/>
    <mergeCell ref="AB5:AB6"/>
    <mergeCell ref="AC5:AC6"/>
    <mergeCell ref="AA3:AF3"/>
    <mergeCell ref="AD5:A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2"/>
  <sheetViews>
    <sheetView topLeftCell="A16" workbookViewId="0">
      <selection activeCell="F29" sqref="F29"/>
    </sheetView>
  </sheetViews>
  <sheetFormatPr defaultRowHeight="15" x14ac:dyDescent="0.25"/>
  <cols>
    <col min="1" max="1" width="11.28515625" style="1" customWidth="1"/>
    <col min="2" max="2" width="24.140625" style="1" customWidth="1"/>
    <col min="3" max="3" width="8.710937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  <col min="8" max="8" width="9.140625" style="1"/>
    <col min="9" max="11" width="11.5703125" bestFit="1" customWidth="1"/>
    <col min="12" max="12" width="12.5703125" customWidth="1"/>
  </cols>
  <sheetData>
    <row r="3" spans="1:8" x14ac:dyDescent="0.25">
      <c r="A3" s="109" t="s">
        <v>8</v>
      </c>
      <c r="B3" s="109"/>
      <c r="C3" s="109"/>
      <c r="D3" s="109"/>
      <c r="E3" s="109"/>
      <c r="F3" s="109"/>
      <c r="G3" s="109"/>
    </row>
    <row r="4" spans="1:8" x14ac:dyDescent="0.25">
      <c r="A4" s="11" t="s">
        <v>1</v>
      </c>
      <c r="B4" s="11" t="s">
        <v>21</v>
      </c>
      <c r="C4" s="11"/>
      <c r="D4" s="12" t="s">
        <v>0</v>
      </c>
      <c r="E4" s="12" t="s">
        <v>172</v>
      </c>
      <c r="F4" s="12"/>
      <c r="G4" s="12"/>
    </row>
    <row r="5" spans="1:8" x14ac:dyDescent="0.25">
      <c r="A5" s="105" t="s">
        <v>2</v>
      </c>
      <c r="B5" s="105" t="s">
        <v>3</v>
      </c>
      <c r="C5" s="105" t="s">
        <v>4</v>
      </c>
      <c r="D5" s="103" t="s">
        <v>5</v>
      </c>
      <c r="E5" s="103" t="s">
        <v>6</v>
      </c>
      <c r="F5" s="13" t="s">
        <v>7</v>
      </c>
      <c r="G5" s="13"/>
    </row>
    <row r="6" spans="1:8" x14ac:dyDescent="0.25">
      <c r="A6" s="105"/>
      <c r="B6" s="105"/>
      <c r="C6" s="105"/>
      <c r="D6" s="103"/>
      <c r="E6" s="103"/>
      <c r="F6" s="7" t="s">
        <v>5</v>
      </c>
      <c r="G6" s="7" t="s">
        <v>6</v>
      </c>
    </row>
    <row r="7" spans="1:8" x14ac:dyDescent="0.25">
      <c r="A7" s="73">
        <v>43069</v>
      </c>
      <c r="B7" s="71" t="s">
        <v>164</v>
      </c>
      <c r="C7" s="65" t="s">
        <v>18</v>
      </c>
      <c r="D7" s="64">
        <v>0</v>
      </c>
      <c r="E7" s="64"/>
      <c r="F7" s="7"/>
      <c r="G7" s="7"/>
      <c r="H7" s="66"/>
    </row>
    <row r="8" spans="1:8" x14ac:dyDescent="0.25">
      <c r="A8" s="6">
        <f>'2.1'!A11</f>
        <v>43072</v>
      </c>
      <c r="B8" s="72" t="s">
        <v>162</v>
      </c>
      <c r="C8" s="4" t="s">
        <v>163</v>
      </c>
      <c r="D8" s="7"/>
      <c r="E8" s="7">
        <f>'2.1'!F12</f>
        <v>1750000</v>
      </c>
      <c r="F8" s="7"/>
      <c r="G8" s="7">
        <f>E8</f>
        <v>1750000</v>
      </c>
    </row>
    <row r="9" spans="1:8" x14ac:dyDescent="0.25">
      <c r="A9" s="6">
        <f>'2.1'!A13</f>
        <v>43073</v>
      </c>
      <c r="B9" s="72" t="s">
        <v>162</v>
      </c>
      <c r="C9" s="4" t="s">
        <v>163</v>
      </c>
      <c r="D9" s="7"/>
      <c r="E9" s="7" t="e">
        <f>'2.1'!F14</f>
        <v>#REF!</v>
      </c>
      <c r="F9" s="7"/>
      <c r="G9" s="7" t="e">
        <f>G8+E9</f>
        <v>#REF!</v>
      </c>
    </row>
    <row r="10" spans="1:8" x14ac:dyDescent="0.25">
      <c r="A10" s="6">
        <f>'2.1'!A15</f>
        <v>43079</v>
      </c>
      <c r="B10" s="72" t="s">
        <v>112</v>
      </c>
      <c r="C10" s="4" t="s">
        <v>163</v>
      </c>
      <c r="D10" s="7">
        <f>'2.1'!E15</f>
        <v>4000000</v>
      </c>
      <c r="E10" s="7"/>
      <c r="F10" s="7" t="e">
        <f>D10-G9</f>
        <v>#REF!</v>
      </c>
      <c r="G10" s="15"/>
    </row>
    <row r="11" spans="1:8" x14ac:dyDescent="0.25">
      <c r="A11" s="6">
        <v>43081</v>
      </c>
      <c r="B11" s="72" t="s">
        <v>162</v>
      </c>
      <c r="C11" s="4" t="s">
        <v>163</v>
      </c>
      <c r="D11" s="7"/>
      <c r="E11" s="7" t="e">
        <f>'2.1'!F18</f>
        <v>#REF!</v>
      </c>
      <c r="F11" s="7"/>
      <c r="G11" s="75" t="e">
        <f>E11-F10</f>
        <v>#REF!</v>
      </c>
    </row>
    <row r="12" spans="1:8" x14ac:dyDescent="0.25">
      <c r="A12" s="6">
        <v>43089</v>
      </c>
      <c r="B12" s="72" t="s">
        <v>112</v>
      </c>
      <c r="C12" s="4" t="s">
        <v>163</v>
      </c>
      <c r="D12" s="7">
        <f>'2.1'!E19</f>
        <v>22500000</v>
      </c>
      <c r="E12" s="7"/>
      <c r="F12" s="7" t="e">
        <f>D12-G11</f>
        <v>#REF!</v>
      </c>
      <c r="G12" s="15"/>
    </row>
    <row r="13" spans="1:8" x14ac:dyDescent="0.25">
      <c r="A13" s="6">
        <v>43092</v>
      </c>
      <c r="B13" s="72" t="s">
        <v>115</v>
      </c>
      <c r="C13" s="4" t="s">
        <v>163</v>
      </c>
      <c r="D13" s="7"/>
      <c r="E13" s="7">
        <f>'2.1'!F22</f>
        <v>6500000</v>
      </c>
      <c r="F13" s="7" t="e">
        <f>F12-E13</f>
        <v>#REF!</v>
      </c>
      <c r="G13" s="15"/>
    </row>
    <row r="14" spans="1:8" x14ac:dyDescent="0.25">
      <c r="A14" s="6">
        <v>43093</v>
      </c>
      <c r="B14" s="72" t="s">
        <v>118</v>
      </c>
      <c r="C14" s="4" t="s">
        <v>163</v>
      </c>
      <c r="D14" s="7"/>
      <c r="E14" s="7">
        <f>'2.1'!F24</f>
        <v>7500000</v>
      </c>
      <c r="F14" s="7" t="e">
        <f>F13-E14</f>
        <v>#REF!</v>
      </c>
      <c r="G14" s="15"/>
    </row>
    <row r="15" spans="1:8" x14ac:dyDescent="0.25">
      <c r="A15" s="6">
        <v>43098</v>
      </c>
      <c r="B15" s="72" t="s">
        <v>112</v>
      </c>
      <c r="C15" s="4" t="s">
        <v>163</v>
      </c>
      <c r="D15" s="7" t="e">
        <f>'2.1'!E25</f>
        <v>#REF!</v>
      </c>
      <c r="E15" s="7"/>
      <c r="F15" s="7" t="e">
        <f>F14+D15</f>
        <v>#REF!</v>
      </c>
      <c r="G15" s="15"/>
    </row>
    <row r="16" spans="1:8" x14ac:dyDescent="0.25">
      <c r="A16" s="6" t="s">
        <v>169</v>
      </c>
      <c r="B16" s="72" t="s">
        <v>170</v>
      </c>
      <c r="C16" s="4" t="s">
        <v>163</v>
      </c>
      <c r="D16" s="7"/>
      <c r="E16" s="7" t="e">
        <f>'2.1'!F28</f>
        <v>#REF!</v>
      </c>
      <c r="F16" s="7" t="e">
        <f>F15-E16</f>
        <v>#REF!</v>
      </c>
      <c r="G16" s="15"/>
    </row>
    <row r="17" spans="1:8" x14ac:dyDescent="0.25">
      <c r="A17" s="6"/>
      <c r="B17" s="72"/>
      <c r="C17" s="4"/>
      <c r="D17" s="7"/>
      <c r="E17" s="7"/>
      <c r="F17" s="7"/>
      <c r="G17" s="15"/>
    </row>
    <row r="18" spans="1:8" x14ac:dyDescent="0.25">
      <c r="A18" s="6"/>
      <c r="B18" s="72"/>
      <c r="C18" s="4"/>
      <c r="D18" s="7"/>
      <c r="E18" s="7"/>
      <c r="F18" s="7"/>
      <c r="G18" s="15"/>
    </row>
    <row r="19" spans="1:8" x14ac:dyDescent="0.25">
      <c r="A19" s="6"/>
      <c r="B19" s="72"/>
      <c r="C19" s="4"/>
      <c r="D19" s="7"/>
      <c r="E19" s="7"/>
      <c r="F19" s="7"/>
      <c r="G19" s="15"/>
    </row>
    <row r="20" spans="1:8" x14ac:dyDescent="0.25">
      <c r="A20" s="6"/>
      <c r="B20" s="4"/>
      <c r="C20" s="4"/>
      <c r="D20" s="7"/>
      <c r="E20" s="7"/>
      <c r="F20" s="7"/>
      <c r="G20" s="15"/>
    </row>
    <row r="21" spans="1:8" x14ac:dyDescent="0.25">
      <c r="A21" s="19"/>
      <c r="B21" s="11"/>
      <c r="C21" s="11"/>
      <c r="D21" s="12"/>
      <c r="E21" s="12"/>
      <c r="F21" s="12"/>
      <c r="G21" s="20"/>
    </row>
    <row r="22" spans="1:8" x14ac:dyDescent="0.25">
      <c r="A22" s="109" t="s">
        <v>8</v>
      </c>
      <c r="B22" s="109"/>
      <c r="C22" s="109"/>
      <c r="D22" s="109"/>
      <c r="E22" s="109"/>
      <c r="F22" s="109"/>
      <c r="G22" s="109"/>
    </row>
    <row r="23" spans="1:8" x14ac:dyDescent="0.25">
      <c r="A23" s="11" t="s">
        <v>1</v>
      </c>
      <c r="B23" s="11" t="s">
        <v>23</v>
      </c>
      <c r="C23" s="11"/>
      <c r="D23" s="12" t="s">
        <v>0</v>
      </c>
      <c r="E23" s="12" t="s">
        <v>173</v>
      </c>
      <c r="F23" s="12"/>
      <c r="G23" s="12"/>
    </row>
    <row r="24" spans="1:8" x14ac:dyDescent="0.25">
      <c r="A24" s="105" t="s">
        <v>2</v>
      </c>
      <c r="B24" s="105" t="s">
        <v>3</v>
      </c>
      <c r="C24" s="2" t="s">
        <v>4</v>
      </c>
      <c r="D24" s="9" t="s">
        <v>5</v>
      </c>
      <c r="E24" s="9" t="s">
        <v>6</v>
      </c>
      <c r="F24" s="13" t="s">
        <v>7</v>
      </c>
      <c r="G24" s="13"/>
    </row>
    <row r="25" spans="1:8" x14ac:dyDescent="0.25">
      <c r="A25" s="105"/>
      <c r="B25" s="105"/>
      <c r="C25" s="2"/>
      <c r="D25" s="9"/>
      <c r="E25" s="9"/>
      <c r="F25" s="7" t="s">
        <v>5</v>
      </c>
      <c r="G25" s="7" t="s">
        <v>6</v>
      </c>
    </row>
    <row r="26" spans="1:8" x14ac:dyDescent="0.25">
      <c r="A26" s="73">
        <v>43069</v>
      </c>
      <c r="B26" s="71" t="s">
        <v>164</v>
      </c>
      <c r="C26" s="65" t="s">
        <v>18</v>
      </c>
      <c r="D26" s="64">
        <v>0</v>
      </c>
      <c r="E26" s="64"/>
      <c r="F26" s="7"/>
      <c r="G26" s="7"/>
      <c r="H26" s="66"/>
    </row>
    <row r="27" spans="1:8" x14ac:dyDescent="0.25">
      <c r="A27" s="73">
        <f>'2.1'!A13</f>
        <v>43073</v>
      </c>
      <c r="B27" s="71" t="s">
        <v>162</v>
      </c>
      <c r="C27" s="65" t="s">
        <v>163</v>
      </c>
      <c r="D27" s="7" t="e">
        <f>'2.1'!E13</f>
        <v>#REF!</v>
      </c>
      <c r="E27" s="7"/>
      <c r="F27" s="7" t="e">
        <f>D27</f>
        <v>#REF!</v>
      </c>
      <c r="G27" s="7"/>
    </row>
    <row r="28" spans="1:8" x14ac:dyDescent="0.25">
      <c r="A28" s="6">
        <v>43100</v>
      </c>
      <c r="B28" s="4" t="s">
        <v>25</v>
      </c>
      <c r="C28" s="4" t="s">
        <v>183</v>
      </c>
      <c r="D28" s="7"/>
      <c r="E28" s="7">
        <f>'2.1'!F52</f>
        <v>75000</v>
      </c>
      <c r="F28" s="7" t="e">
        <f>F27-E28</f>
        <v>#REF!</v>
      </c>
      <c r="G28" s="7"/>
    </row>
    <row r="29" spans="1:8" x14ac:dyDescent="0.25">
      <c r="A29" s="19"/>
      <c r="B29" s="11"/>
      <c r="C29" s="11"/>
      <c r="D29" s="12"/>
      <c r="E29" s="12"/>
      <c r="F29" s="12"/>
      <c r="G29" s="12"/>
      <c r="H29" s="66"/>
    </row>
    <row r="30" spans="1:8" x14ac:dyDescent="0.25">
      <c r="A30" s="19"/>
      <c r="B30" s="11"/>
      <c r="C30" s="11"/>
      <c r="D30" s="12"/>
      <c r="E30" s="12"/>
      <c r="F30" s="12"/>
      <c r="G30" s="12"/>
      <c r="H30" s="66"/>
    </row>
    <row r="31" spans="1:8" x14ac:dyDescent="0.25">
      <c r="A31" s="109" t="s">
        <v>8</v>
      </c>
      <c r="B31" s="109"/>
      <c r="C31" s="109"/>
      <c r="D31" s="109"/>
      <c r="E31" s="109"/>
      <c r="F31" s="109"/>
      <c r="G31" s="109"/>
    </row>
    <row r="32" spans="1:8" x14ac:dyDescent="0.25">
      <c r="A32" s="11" t="s">
        <v>1</v>
      </c>
      <c r="B32" s="11" t="s">
        <v>161</v>
      </c>
      <c r="C32" s="11"/>
      <c r="D32" s="12" t="s">
        <v>0</v>
      </c>
      <c r="E32" s="79" t="s">
        <v>180</v>
      </c>
      <c r="F32" s="12"/>
      <c r="G32" s="12"/>
    </row>
    <row r="33" spans="1:9" x14ac:dyDescent="0.25">
      <c r="A33" s="110" t="s">
        <v>2</v>
      </c>
      <c r="B33" s="110" t="s">
        <v>3</v>
      </c>
      <c r="C33" s="110" t="s">
        <v>4</v>
      </c>
      <c r="D33" s="104" t="s">
        <v>5</v>
      </c>
      <c r="E33" s="104" t="s">
        <v>6</v>
      </c>
      <c r="F33" s="13" t="s">
        <v>7</v>
      </c>
      <c r="G33" s="13"/>
    </row>
    <row r="34" spans="1:9" x14ac:dyDescent="0.25">
      <c r="A34" s="113"/>
      <c r="B34" s="113"/>
      <c r="C34" s="113"/>
      <c r="D34" s="114"/>
      <c r="E34" s="114"/>
      <c r="F34" s="7" t="s">
        <v>5</v>
      </c>
      <c r="G34" s="7" t="s">
        <v>6</v>
      </c>
    </row>
    <row r="35" spans="1:9" x14ac:dyDescent="0.25">
      <c r="A35" s="73">
        <v>43069</v>
      </c>
      <c r="B35" s="71" t="s">
        <v>164</v>
      </c>
      <c r="C35" s="65" t="s">
        <v>18</v>
      </c>
      <c r="D35" s="64">
        <v>0</v>
      </c>
      <c r="E35" s="64"/>
      <c r="F35" s="7"/>
      <c r="G35" s="7"/>
    </row>
    <row r="36" spans="1:9" x14ac:dyDescent="0.25">
      <c r="A36" s="73">
        <f>'2.1'!A11</f>
        <v>43072</v>
      </c>
      <c r="B36" s="71" t="s">
        <v>162</v>
      </c>
      <c r="C36" s="65" t="s">
        <v>163</v>
      </c>
      <c r="D36" s="64">
        <f>'2.1'!E11</f>
        <v>1750000</v>
      </c>
      <c r="E36" s="64"/>
      <c r="F36" s="7">
        <f>D36</f>
        <v>1750000</v>
      </c>
      <c r="G36" s="7"/>
      <c r="H36" s="66"/>
    </row>
    <row r="37" spans="1:9" x14ac:dyDescent="0.25">
      <c r="A37" s="73">
        <v>43081</v>
      </c>
      <c r="B37" s="71" t="s">
        <v>162</v>
      </c>
      <c r="C37" s="65" t="s">
        <v>163</v>
      </c>
      <c r="D37" s="64" t="e">
        <f>'2.1'!E17</f>
        <v>#REF!</v>
      </c>
      <c r="E37" s="64"/>
      <c r="F37" s="7" t="e">
        <f>F36+D37</f>
        <v>#REF!</v>
      </c>
      <c r="G37" s="7"/>
      <c r="H37" s="66"/>
    </row>
    <row r="38" spans="1:9" x14ac:dyDescent="0.25">
      <c r="A38" s="6"/>
      <c r="B38" s="4"/>
      <c r="C38" s="4"/>
      <c r="D38" s="7"/>
      <c r="E38" s="7"/>
      <c r="F38" s="7"/>
      <c r="G38" s="7"/>
    </row>
    <row r="39" spans="1:9" x14ac:dyDescent="0.25">
      <c r="A39" s="18"/>
      <c r="B39" s="11"/>
      <c r="C39" s="11"/>
      <c r="D39" s="12"/>
      <c r="E39" s="12"/>
      <c r="F39" s="12"/>
      <c r="G39" s="12"/>
    </row>
    <row r="40" spans="1:9" x14ac:dyDescent="0.25">
      <c r="A40" s="109" t="s">
        <v>8</v>
      </c>
      <c r="B40" s="109"/>
      <c r="C40" s="109"/>
      <c r="D40" s="109"/>
      <c r="E40" s="109"/>
      <c r="F40" s="109"/>
      <c r="G40" s="109"/>
    </row>
    <row r="41" spans="1:9" x14ac:dyDescent="0.25">
      <c r="A41" s="11" t="s">
        <v>1</v>
      </c>
      <c r="B41" s="11" t="s">
        <v>43</v>
      </c>
      <c r="C41" s="11"/>
      <c r="D41" s="12" t="s">
        <v>0</v>
      </c>
      <c r="E41" s="77"/>
      <c r="F41" s="12"/>
      <c r="G41" s="12"/>
    </row>
    <row r="42" spans="1:9" x14ac:dyDescent="0.25">
      <c r="A42" s="110" t="s">
        <v>2</v>
      </c>
      <c r="B42" s="110" t="s">
        <v>3</v>
      </c>
      <c r="C42" s="110" t="s">
        <v>4</v>
      </c>
      <c r="D42" s="104" t="s">
        <v>5</v>
      </c>
      <c r="E42" s="104" t="s">
        <v>6</v>
      </c>
      <c r="F42" s="13" t="s">
        <v>7</v>
      </c>
      <c r="G42" s="13"/>
    </row>
    <row r="43" spans="1:9" x14ac:dyDescent="0.25">
      <c r="A43" s="113"/>
      <c r="B43" s="113"/>
      <c r="C43" s="113"/>
      <c r="D43" s="114"/>
      <c r="E43" s="114"/>
      <c r="F43" s="7" t="s">
        <v>5</v>
      </c>
      <c r="G43" s="7" t="s">
        <v>6</v>
      </c>
    </row>
    <row r="44" spans="1:9" x14ac:dyDescent="0.25">
      <c r="A44" s="6"/>
      <c r="B44" s="4"/>
      <c r="C44" s="4"/>
      <c r="D44" s="7"/>
      <c r="E44" s="7"/>
      <c r="F44" s="7"/>
      <c r="G44" s="7"/>
      <c r="I44" s="17"/>
    </row>
    <row r="45" spans="1:9" x14ac:dyDescent="0.25">
      <c r="A45" s="6"/>
      <c r="B45" s="4"/>
      <c r="C45" s="4"/>
      <c r="D45" s="7"/>
      <c r="E45" s="7"/>
      <c r="F45" s="7"/>
      <c r="G45" s="7"/>
    </row>
    <row r="46" spans="1:9" x14ac:dyDescent="0.25">
      <c r="A46" s="18"/>
      <c r="B46" s="11"/>
      <c r="C46" s="11"/>
      <c r="D46" s="12"/>
      <c r="E46" s="12"/>
      <c r="F46" s="12"/>
      <c r="G46" s="12"/>
    </row>
    <row r="47" spans="1:9" x14ac:dyDescent="0.25">
      <c r="A47" s="109" t="s">
        <v>8</v>
      </c>
      <c r="B47" s="109"/>
      <c r="C47" s="109"/>
      <c r="D47" s="109"/>
      <c r="E47" s="109"/>
      <c r="F47" s="109"/>
      <c r="G47" s="109"/>
    </row>
    <row r="48" spans="1:9" x14ac:dyDescent="0.25">
      <c r="A48" s="11" t="s">
        <v>1</v>
      </c>
      <c r="B48" s="11" t="s">
        <v>38</v>
      </c>
      <c r="C48" s="11"/>
      <c r="D48" s="12" t="s">
        <v>0</v>
      </c>
      <c r="E48" s="77">
        <v>4.4444444444444446E-2</v>
      </c>
      <c r="F48" s="12"/>
      <c r="G48" s="12"/>
    </row>
    <row r="49" spans="1:7" x14ac:dyDescent="0.25">
      <c r="A49" s="110" t="s">
        <v>2</v>
      </c>
      <c r="B49" s="110" t="s">
        <v>3</v>
      </c>
      <c r="C49" s="110" t="s">
        <v>4</v>
      </c>
      <c r="D49" s="104" t="s">
        <v>5</v>
      </c>
      <c r="E49" s="104" t="s">
        <v>6</v>
      </c>
      <c r="F49" s="13" t="s">
        <v>7</v>
      </c>
      <c r="G49" s="13"/>
    </row>
    <row r="50" spans="1:7" x14ac:dyDescent="0.25">
      <c r="A50" s="113"/>
      <c r="B50" s="113"/>
      <c r="C50" s="113"/>
      <c r="D50" s="114"/>
      <c r="E50" s="114"/>
      <c r="F50" s="7" t="s">
        <v>5</v>
      </c>
      <c r="G50" s="7" t="s">
        <v>6</v>
      </c>
    </row>
    <row r="51" spans="1:7" x14ac:dyDescent="0.25">
      <c r="A51" s="6"/>
      <c r="B51" s="4"/>
      <c r="C51" s="4" t="s">
        <v>31</v>
      </c>
      <c r="D51" s="7" t="e">
        <f>'2.1'!E17</f>
        <v>#REF!</v>
      </c>
      <c r="E51" s="7"/>
      <c r="F51" s="7" t="e">
        <f>D51</f>
        <v>#REF!</v>
      </c>
      <c r="G51" s="7"/>
    </row>
    <row r="52" spans="1:7" x14ac:dyDescent="0.25">
      <c r="A52" s="19"/>
      <c r="B52" s="11"/>
      <c r="C52" s="11"/>
      <c r="D52" s="12"/>
      <c r="E52" s="12"/>
      <c r="F52" s="12"/>
      <c r="G52" s="12"/>
    </row>
    <row r="53" spans="1:7" x14ac:dyDescent="0.25">
      <c r="A53" s="109" t="s">
        <v>8</v>
      </c>
      <c r="B53" s="109"/>
      <c r="C53" s="109"/>
      <c r="D53" s="109"/>
      <c r="E53" s="109"/>
      <c r="F53" s="109"/>
      <c r="G53" s="109"/>
    </row>
    <row r="54" spans="1:7" x14ac:dyDescent="0.25">
      <c r="A54" s="11" t="s">
        <v>1</v>
      </c>
      <c r="B54" s="11" t="s">
        <v>39</v>
      </c>
      <c r="C54" s="11"/>
      <c r="D54" s="12" t="s">
        <v>0</v>
      </c>
      <c r="E54" s="77">
        <v>4.5138888888888888E-2</v>
      </c>
      <c r="F54" s="12"/>
      <c r="G54" s="12"/>
    </row>
    <row r="55" spans="1:7" x14ac:dyDescent="0.25">
      <c r="A55" s="110" t="s">
        <v>2</v>
      </c>
      <c r="B55" s="110" t="s">
        <v>3</v>
      </c>
      <c r="C55" s="110" t="s">
        <v>4</v>
      </c>
      <c r="D55" s="104" t="s">
        <v>5</v>
      </c>
      <c r="E55" s="104" t="s">
        <v>6</v>
      </c>
      <c r="F55" s="13" t="s">
        <v>7</v>
      </c>
      <c r="G55" s="13"/>
    </row>
    <row r="56" spans="1:7" x14ac:dyDescent="0.25">
      <c r="A56" s="113"/>
      <c r="B56" s="113"/>
      <c r="C56" s="113"/>
      <c r="D56" s="114"/>
      <c r="E56" s="114"/>
      <c r="F56" s="7" t="s">
        <v>5</v>
      </c>
      <c r="G56" s="7" t="s">
        <v>6</v>
      </c>
    </row>
    <row r="57" spans="1:7" x14ac:dyDescent="0.25">
      <c r="A57" s="6"/>
      <c r="B57" s="4"/>
      <c r="C57" s="4"/>
      <c r="D57" s="7">
        <f>'2.1'!E18</f>
        <v>0</v>
      </c>
      <c r="E57" s="7"/>
      <c r="F57" s="7">
        <f>D57</f>
        <v>0</v>
      </c>
      <c r="G57" s="7"/>
    </row>
    <row r="58" spans="1:7" x14ac:dyDescent="0.25">
      <c r="A58" s="19"/>
      <c r="B58" s="11"/>
      <c r="C58" s="11"/>
      <c r="D58" s="12"/>
      <c r="E58" s="12"/>
      <c r="F58" s="12"/>
      <c r="G58" s="12"/>
    </row>
    <row r="59" spans="1:7" x14ac:dyDescent="0.25">
      <c r="A59" s="109" t="s">
        <v>8</v>
      </c>
      <c r="B59" s="109"/>
      <c r="C59" s="109"/>
      <c r="D59" s="109"/>
      <c r="E59" s="109"/>
      <c r="F59" s="109"/>
      <c r="G59" s="109"/>
    </row>
    <row r="60" spans="1:7" x14ac:dyDescent="0.25">
      <c r="A60" s="11" t="s">
        <v>1</v>
      </c>
      <c r="B60" s="11" t="s">
        <v>44</v>
      </c>
      <c r="C60" s="11"/>
      <c r="D60" s="12" t="s">
        <v>0</v>
      </c>
      <c r="E60" s="77">
        <v>4.5833333333333337E-2</v>
      </c>
      <c r="F60" s="12"/>
      <c r="G60" s="12"/>
    </row>
    <row r="61" spans="1:7" x14ac:dyDescent="0.25">
      <c r="A61" s="110" t="s">
        <v>2</v>
      </c>
      <c r="B61" s="110" t="s">
        <v>3</v>
      </c>
      <c r="C61" s="110" t="s">
        <v>4</v>
      </c>
      <c r="D61" s="104" t="s">
        <v>5</v>
      </c>
      <c r="E61" s="104" t="s">
        <v>6</v>
      </c>
      <c r="F61" s="13" t="s">
        <v>7</v>
      </c>
      <c r="G61" s="13"/>
    </row>
    <row r="62" spans="1:7" x14ac:dyDescent="0.25">
      <c r="A62" s="113"/>
      <c r="B62" s="113"/>
      <c r="C62" s="113"/>
      <c r="D62" s="114"/>
      <c r="E62" s="114"/>
      <c r="F62" s="7" t="s">
        <v>5</v>
      </c>
      <c r="G62" s="7" t="s">
        <v>6</v>
      </c>
    </row>
    <row r="63" spans="1:7" x14ac:dyDescent="0.25">
      <c r="A63" s="6"/>
      <c r="B63" s="4"/>
      <c r="C63" s="4"/>
      <c r="D63" s="7">
        <f>'2.1'!E19</f>
        <v>22500000</v>
      </c>
      <c r="E63" s="7"/>
      <c r="F63" s="7">
        <f>D63</f>
        <v>22500000</v>
      </c>
      <c r="G63" s="7"/>
    </row>
    <row r="64" spans="1:7" x14ac:dyDescent="0.25">
      <c r="A64" s="19"/>
      <c r="B64" s="11"/>
      <c r="C64" s="11"/>
      <c r="D64" s="12"/>
      <c r="E64" s="12"/>
      <c r="F64" s="12"/>
      <c r="G64" s="12"/>
    </row>
    <row r="65" spans="1:7" x14ac:dyDescent="0.25">
      <c r="A65" s="109" t="s">
        <v>8</v>
      </c>
      <c r="B65" s="109"/>
      <c r="C65" s="109"/>
      <c r="D65" s="109"/>
      <c r="E65" s="109"/>
      <c r="F65" s="109"/>
      <c r="G65" s="109"/>
    </row>
    <row r="66" spans="1:7" x14ac:dyDescent="0.25">
      <c r="A66" s="11" t="s">
        <v>1</v>
      </c>
      <c r="B66" s="11" t="s">
        <v>42</v>
      </c>
      <c r="C66" s="11"/>
      <c r="D66" s="12" t="s">
        <v>0</v>
      </c>
      <c r="E66" s="77">
        <v>4.6527777777777779E-2</v>
      </c>
      <c r="F66" s="12"/>
      <c r="G66" s="12"/>
    </row>
    <row r="67" spans="1:7" x14ac:dyDescent="0.25">
      <c r="A67" s="110" t="s">
        <v>2</v>
      </c>
      <c r="B67" s="110" t="s">
        <v>3</v>
      </c>
      <c r="C67" s="110" t="s">
        <v>4</v>
      </c>
      <c r="D67" s="104" t="s">
        <v>5</v>
      </c>
      <c r="E67" s="104" t="s">
        <v>6</v>
      </c>
      <c r="F67" s="13" t="s">
        <v>7</v>
      </c>
      <c r="G67" s="13"/>
    </row>
    <row r="68" spans="1:7" x14ac:dyDescent="0.25">
      <c r="A68" s="113"/>
      <c r="B68" s="113"/>
      <c r="C68" s="113"/>
      <c r="D68" s="114"/>
      <c r="E68" s="114"/>
      <c r="F68" s="7" t="s">
        <v>5</v>
      </c>
      <c r="G68" s="7" t="s">
        <v>6</v>
      </c>
    </row>
    <row r="69" spans="1:7" x14ac:dyDescent="0.25">
      <c r="A69" s="6"/>
      <c r="B69" s="4"/>
      <c r="C69" s="4"/>
      <c r="D69" s="7">
        <f>'2.1'!E20</f>
        <v>0</v>
      </c>
      <c r="E69" s="7"/>
      <c r="F69" s="7">
        <f>D69</f>
        <v>0</v>
      </c>
      <c r="G69" s="7"/>
    </row>
    <row r="70" spans="1:7" x14ac:dyDescent="0.25">
      <c r="A70" s="19"/>
      <c r="B70" s="11"/>
      <c r="C70" s="11"/>
      <c r="D70" s="12"/>
      <c r="E70" s="12"/>
      <c r="F70" s="12"/>
      <c r="G70" s="12"/>
    </row>
    <row r="72" spans="1:7" x14ac:dyDescent="0.25">
      <c r="B72" s="14"/>
      <c r="C72" s="14"/>
      <c r="D72" s="14"/>
      <c r="E72" s="14"/>
      <c r="F72" s="14"/>
      <c r="G72" s="14"/>
    </row>
  </sheetData>
  <mergeCells count="45">
    <mergeCell ref="E49:E50"/>
    <mergeCell ref="A53:G53"/>
    <mergeCell ref="A55:A56"/>
    <mergeCell ref="A3:G3"/>
    <mergeCell ref="A22:G22"/>
    <mergeCell ref="A5:A6"/>
    <mergeCell ref="B5:B6"/>
    <mergeCell ref="C5:C6"/>
    <mergeCell ref="D5:D6"/>
    <mergeCell ref="E5:E6"/>
    <mergeCell ref="E42:E43"/>
    <mergeCell ref="A47:G47"/>
    <mergeCell ref="A49:A50"/>
    <mergeCell ref="B49:B50"/>
    <mergeCell ref="C49:C50"/>
    <mergeCell ref="D49:D50"/>
    <mergeCell ref="A40:G40"/>
    <mergeCell ref="A42:A43"/>
    <mergeCell ref="B42:B43"/>
    <mergeCell ref="C42:C43"/>
    <mergeCell ref="D42:D43"/>
    <mergeCell ref="A24:A25"/>
    <mergeCell ref="B24:B25"/>
    <mergeCell ref="A31:G31"/>
    <mergeCell ref="A33:A34"/>
    <mergeCell ref="B33:B34"/>
    <mergeCell ref="C33:C34"/>
    <mergeCell ref="D33:D34"/>
    <mergeCell ref="E33:E34"/>
    <mergeCell ref="E55:E56"/>
    <mergeCell ref="A59:G59"/>
    <mergeCell ref="A61:A62"/>
    <mergeCell ref="B61:B62"/>
    <mergeCell ref="C61:C62"/>
    <mergeCell ref="D61:D62"/>
    <mergeCell ref="E61:E62"/>
    <mergeCell ref="B55:B56"/>
    <mergeCell ref="C55:C56"/>
    <mergeCell ref="D55:D56"/>
    <mergeCell ref="A65:G65"/>
    <mergeCell ref="A67:A68"/>
    <mergeCell ref="B67:B68"/>
    <mergeCell ref="C67:C68"/>
    <mergeCell ref="D67:D68"/>
    <mergeCell ref="E67:E6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workbookViewId="0">
      <selection activeCell="D16" sqref="D16"/>
    </sheetView>
  </sheetViews>
  <sheetFormatPr defaultRowHeight="15" x14ac:dyDescent="0.25"/>
  <cols>
    <col min="1" max="1" width="16.140625" customWidth="1"/>
    <col min="2" max="2" width="18.7109375" customWidth="1"/>
    <col min="4" max="4" width="13.5703125" customWidth="1"/>
    <col min="5" max="6" width="12.28515625" customWidth="1"/>
    <col min="7" max="7" width="14.5703125" customWidth="1"/>
  </cols>
  <sheetData>
    <row r="3" spans="1:7" x14ac:dyDescent="0.25">
      <c r="A3" s="109" t="s">
        <v>8</v>
      </c>
      <c r="B3" s="109"/>
      <c r="C3" s="109"/>
      <c r="D3" s="109"/>
      <c r="E3" s="109"/>
      <c r="F3" s="109"/>
      <c r="G3" s="109"/>
    </row>
    <row r="4" spans="1:7" x14ac:dyDescent="0.25">
      <c r="A4" s="11" t="s">
        <v>1</v>
      </c>
      <c r="B4" s="11" t="s">
        <v>45</v>
      </c>
      <c r="C4" s="11"/>
      <c r="D4" s="12" t="s">
        <v>0</v>
      </c>
      <c r="E4" s="12" t="s">
        <v>174</v>
      </c>
      <c r="F4" s="12"/>
      <c r="G4" s="12"/>
    </row>
    <row r="5" spans="1:7" x14ac:dyDescent="0.25">
      <c r="A5" s="110" t="s">
        <v>2</v>
      </c>
      <c r="B5" s="110" t="s">
        <v>3</v>
      </c>
      <c r="C5" s="110" t="s">
        <v>4</v>
      </c>
      <c r="D5" s="104" t="s">
        <v>5</v>
      </c>
      <c r="E5" s="104" t="s">
        <v>6</v>
      </c>
      <c r="F5" s="13" t="s">
        <v>7</v>
      </c>
      <c r="G5" s="13"/>
    </row>
    <row r="6" spans="1:7" x14ac:dyDescent="0.25">
      <c r="A6" s="113"/>
      <c r="B6" s="113"/>
      <c r="C6" s="113"/>
      <c r="D6" s="114"/>
      <c r="E6" s="114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</sheetData>
  <mergeCells count="6">
    <mergeCell ref="A3:G3"/>
    <mergeCell ref="A5:A6"/>
    <mergeCell ref="B5:B6"/>
    <mergeCell ref="C5:C6"/>
    <mergeCell ref="D5:D6"/>
    <mergeCell ref="E5:E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/>
  </sheetViews>
  <sheetFormatPr defaultRowHeight="15" x14ac:dyDescent="0.25"/>
  <cols>
    <col min="1" max="1" width="13" style="1" customWidth="1"/>
    <col min="2" max="2" width="18.710937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</cols>
  <sheetData>
    <row r="3" spans="1:7" x14ac:dyDescent="0.25">
      <c r="A3" s="109" t="s">
        <v>8</v>
      </c>
      <c r="B3" s="109"/>
      <c r="C3" s="109"/>
      <c r="D3" s="109"/>
      <c r="E3" s="109"/>
      <c r="F3" s="109"/>
      <c r="G3" s="109"/>
    </row>
    <row r="4" spans="1:7" x14ac:dyDescent="0.25">
      <c r="A4" s="1" t="s">
        <v>1</v>
      </c>
      <c r="B4" s="1" t="s">
        <v>147</v>
      </c>
      <c r="D4" s="5" t="s">
        <v>0</v>
      </c>
      <c r="E4" s="5" t="s">
        <v>175</v>
      </c>
    </row>
    <row r="5" spans="1:7" x14ac:dyDescent="0.25">
      <c r="A5" s="105" t="s">
        <v>2</v>
      </c>
      <c r="B5" s="105" t="s">
        <v>3</v>
      </c>
      <c r="C5" s="105" t="s">
        <v>4</v>
      </c>
      <c r="D5" s="103" t="s">
        <v>5</v>
      </c>
      <c r="E5" s="103" t="s">
        <v>6</v>
      </c>
      <c r="F5" s="115" t="s">
        <v>7</v>
      </c>
      <c r="G5" s="115"/>
    </row>
    <row r="6" spans="1:7" x14ac:dyDescent="0.25">
      <c r="A6" s="105"/>
      <c r="B6" s="105"/>
      <c r="C6" s="105"/>
      <c r="D6" s="103"/>
      <c r="E6" s="103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19"/>
      <c r="B8" s="11"/>
      <c r="C8" s="11"/>
      <c r="D8" s="12"/>
      <c r="E8" s="12"/>
      <c r="F8" s="12"/>
      <c r="G8" s="12"/>
    </row>
    <row r="9" spans="1:7" x14ac:dyDescent="0.25">
      <c r="A9" s="11"/>
      <c r="B9" s="11"/>
      <c r="C9" s="11"/>
      <c r="D9" s="12"/>
      <c r="E9" s="12"/>
      <c r="F9" s="12"/>
      <c r="G9" s="12"/>
    </row>
  </sheetData>
  <mergeCells count="7">
    <mergeCell ref="A3:G3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workbookViewId="0"/>
  </sheetViews>
  <sheetFormatPr defaultRowHeight="15" x14ac:dyDescent="0.25"/>
  <cols>
    <col min="1" max="1" width="13" style="1" customWidth="1"/>
    <col min="2" max="2" width="17.4257812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</cols>
  <sheetData>
    <row r="3" spans="1:7" x14ac:dyDescent="0.25">
      <c r="A3" s="109" t="s">
        <v>8</v>
      </c>
      <c r="B3" s="109"/>
      <c r="C3" s="109"/>
      <c r="D3" s="109"/>
      <c r="E3" s="109"/>
      <c r="F3" s="109"/>
      <c r="G3" s="109"/>
    </row>
    <row r="4" spans="1:7" x14ac:dyDescent="0.25">
      <c r="A4" s="1" t="s">
        <v>1</v>
      </c>
      <c r="B4" s="1" t="s">
        <v>103</v>
      </c>
      <c r="D4" s="5" t="s">
        <v>0</v>
      </c>
      <c r="E4" s="5" t="s">
        <v>176</v>
      </c>
    </row>
    <row r="5" spans="1:7" x14ac:dyDescent="0.25">
      <c r="A5" s="105" t="s">
        <v>2</v>
      </c>
      <c r="B5" s="105" t="s">
        <v>3</v>
      </c>
      <c r="C5" s="105" t="s">
        <v>4</v>
      </c>
      <c r="D5" s="103" t="s">
        <v>5</v>
      </c>
      <c r="E5" s="103" t="s">
        <v>6</v>
      </c>
      <c r="F5" s="115" t="s">
        <v>7</v>
      </c>
      <c r="G5" s="115"/>
    </row>
    <row r="6" spans="1:7" x14ac:dyDescent="0.25">
      <c r="A6" s="105"/>
      <c r="B6" s="105"/>
      <c r="C6" s="105"/>
      <c r="D6" s="103"/>
      <c r="E6" s="103"/>
      <c r="F6" s="7" t="s">
        <v>5</v>
      </c>
      <c r="G6" s="7" t="s">
        <v>6</v>
      </c>
    </row>
    <row r="7" spans="1:7" x14ac:dyDescent="0.25">
      <c r="A7" s="6">
        <v>43434</v>
      </c>
      <c r="B7" s="4" t="s">
        <v>164</v>
      </c>
      <c r="C7" s="4" t="s">
        <v>18</v>
      </c>
      <c r="D7" s="7"/>
      <c r="E7" s="7">
        <v>0</v>
      </c>
      <c r="F7" s="7"/>
      <c r="G7" s="7"/>
    </row>
    <row r="8" spans="1:7" x14ac:dyDescent="0.25">
      <c r="A8" s="6">
        <f>'2.1'!A15</f>
        <v>43079</v>
      </c>
      <c r="B8" s="4" t="s">
        <v>112</v>
      </c>
      <c r="C8" s="4" t="s">
        <v>163</v>
      </c>
      <c r="D8" s="7"/>
      <c r="E8" s="7">
        <f>'2.1'!F16</f>
        <v>4000000</v>
      </c>
      <c r="F8" s="7"/>
      <c r="G8" s="7">
        <f>E8</f>
        <v>4000000</v>
      </c>
    </row>
    <row r="9" spans="1:7" x14ac:dyDescent="0.25">
      <c r="A9" s="6">
        <v>43089</v>
      </c>
      <c r="B9" s="4" t="s">
        <v>112</v>
      </c>
      <c r="C9" s="4" t="s">
        <v>163</v>
      </c>
      <c r="D9" s="7"/>
      <c r="E9" s="7">
        <f>'2.1'!E19</f>
        <v>22500000</v>
      </c>
      <c r="F9" s="7"/>
      <c r="G9" s="7">
        <f>G8+E9</f>
        <v>26500000</v>
      </c>
    </row>
    <row r="10" spans="1:7" x14ac:dyDescent="0.25">
      <c r="A10" s="6">
        <v>43098</v>
      </c>
      <c r="B10" s="4" t="s">
        <v>112</v>
      </c>
      <c r="C10" s="4" t="s">
        <v>163</v>
      </c>
      <c r="D10" s="7"/>
      <c r="E10" s="7" t="e">
        <f>'2.1'!F26</f>
        <v>#REF!</v>
      </c>
      <c r="F10" s="7"/>
      <c r="G10" s="7" t="e">
        <f>G9+E10</f>
        <v>#REF!</v>
      </c>
    </row>
    <row r="11" spans="1:7" x14ac:dyDescent="0.25">
      <c r="A11" s="6"/>
      <c r="B11" s="4"/>
      <c r="C11" s="4"/>
      <c r="D11" s="7"/>
      <c r="E11" s="7"/>
      <c r="F11" s="7"/>
      <c r="G11" s="7"/>
    </row>
  </sheetData>
  <mergeCells count="7">
    <mergeCell ref="A3:G3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4"/>
  <sheetViews>
    <sheetView topLeftCell="A31" workbookViewId="0">
      <selection activeCell="F45" sqref="F45"/>
    </sheetView>
  </sheetViews>
  <sheetFormatPr defaultRowHeight="15" x14ac:dyDescent="0.25"/>
  <cols>
    <col min="1" max="1" width="13" style="1" customWidth="1"/>
    <col min="2" max="2" width="20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  <col min="11" max="11" width="10.5703125" bestFit="1" customWidth="1"/>
  </cols>
  <sheetData>
    <row r="3" spans="1:7" x14ac:dyDescent="0.25">
      <c r="A3" s="109" t="s">
        <v>8</v>
      </c>
      <c r="B3" s="109"/>
      <c r="C3" s="109"/>
      <c r="D3" s="109"/>
      <c r="E3" s="109"/>
      <c r="F3" s="109"/>
      <c r="G3" s="109"/>
    </row>
    <row r="4" spans="1:7" x14ac:dyDescent="0.25">
      <c r="A4" s="1" t="s">
        <v>1</v>
      </c>
      <c r="B4" s="1" t="s">
        <v>24</v>
      </c>
      <c r="D4" s="5" t="s">
        <v>0</v>
      </c>
      <c r="E4" s="5" t="s">
        <v>177</v>
      </c>
    </row>
    <row r="5" spans="1:7" x14ac:dyDescent="0.25">
      <c r="A5" s="105" t="s">
        <v>2</v>
      </c>
      <c r="B5" s="105" t="s">
        <v>3</v>
      </c>
      <c r="C5" s="105" t="s">
        <v>4</v>
      </c>
      <c r="D5" s="103" t="s">
        <v>5</v>
      </c>
      <c r="E5" s="103" t="s">
        <v>6</v>
      </c>
      <c r="F5" s="115" t="s">
        <v>7</v>
      </c>
      <c r="G5" s="115"/>
    </row>
    <row r="6" spans="1:7" x14ac:dyDescent="0.25">
      <c r="A6" s="105"/>
      <c r="B6" s="105"/>
      <c r="C6" s="105"/>
      <c r="D6" s="103"/>
      <c r="E6" s="103"/>
      <c r="F6" s="7" t="s">
        <v>5</v>
      </c>
      <c r="G6" s="7" t="s">
        <v>6</v>
      </c>
    </row>
    <row r="7" spans="1:7" x14ac:dyDescent="0.25">
      <c r="A7" s="6">
        <v>43069</v>
      </c>
      <c r="B7" s="4" t="s">
        <v>18</v>
      </c>
      <c r="C7" s="4" t="s">
        <v>18</v>
      </c>
      <c r="D7" s="7">
        <v>0</v>
      </c>
      <c r="E7" s="7"/>
      <c r="F7" s="7"/>
      <c r="G7" s="7"/>
    </row>
    <row r="8" spans="1:7" x14ac:dyDescent="0.25">
      <c r="A8" s="6">
        <v>43092</v>
      </c>
      <c r="B8" s="4" t="s">
        <v>115</v>
      </c>
      <c r="C8" s="4" t="s">
        <v>163</v>
      </c>
      <c r="D8" s="7">
        <f>'2.1'!E21</f>
        <v>6500000</v>
      </c>
      <c r="E8" s="7"/>
      <c r="F8" s="7">
        <f>D8</f>
        <v>6500000</v>
      </c>
      <c r="G8" s="7"/>
    </row>
    <row r="9" spans="1:7" x14ac:dyDescent="0.25">
      <c r="A9" s="4"/>
      <c r="B9" s="4"/>
      <c r="C9" s="4"/>
      <c r="D9" s="7"/>
      <c r="E9" s="7"/>
      <c r="F9" s="7"/>
      <c r="G9" s="7"/>
    </row>
    <row r="10" spans="1:7" x14ac:dyDescent="0.25">
      <c r="A10" s="11"/>
      <c r="B10" s="11"/>
      <c r="C10" s="11"/>
      <c r="D10" s="12"/>
      <c r="E10" s="12"/>
      <c r="F10" s="12"/>
      <c r="G10" s="12"/>
    </row>
    <row r="11" spans="1:7" x14ac:dyDescent="0.25">
      <c r="A11" s="109" t="s">
        <v>8</v>
      </c>
      <c r="B11" s="109"/>
      <c r="C11" s="109"/>
      <c r="D11" s="109"/>
      <c r="E11" s="109"/>
      <c r="F11" s="109"/>
      <c r="G11" s="109"/>
    </row>
    <row r="12" spans="1:7" x14ac:dyDescent="0.25">
      <c r="A12" s="1" t="s">
        <v>1</v>
      </c>
      <c r="B12" s="1" t="s">
        <v>168</v>
      </c>
      <c r="D12" s="5" t="s">
        <v>0</v>
      </c>
      <c r="E12" s="5" t="s">
        <v>178</v>
      </c>
    </row>
    <row r="13" spans="1:7" x14ac:dyDescent="0.25">
      <c r="A13" s="105" t="s">
        <v>2</v>
      </c>
      <c r="B13" s="105" t="s">
        <v>3</v>
      </c>
      <c r="C13" s="105" t="s">
        <v>4</v>
      </c>
      <c r="D13" s="103" t="s">
        <v>5</v>
      </c>
      <c r="E13" s="103" t="s">
        <v>6</v>
      </c>
      <c r="F13" s="115" t="s">
        <v>7</v>
      </c>
      <c r="G13" s="115"/>
    </row>
    <row r="14" spans="1:7" x14ac:dyDescent="0.25">
      <c r="A14" s="105"/>
      <c r="B14" s="105"/>
      <c r="C14" s="105"/>
      <c r="D14" s="103"/>
      <c r="E14" s="103"/>
      <c r="F14" s="7" t="s">
        <v>5</v>
      </c>
      <c r="G14" s="7" t="s">
        <v>6</v>
      </c>
    </row>
    <row r="15" spans="1:7" x14ac:dyDescent="0.25">
      <c r="A15" s="6">
        <v>43069</v>
      </c>
      <c r="B15" s="4" t="s">
        <v>18</v>
      </c>
      <c r="C15" s="4" t="s">
        <v>18</v>
      </c>
      <c r="D15" s="7">
        <v>0</v>
      </c>
      <c r="E15" s="7"/>
      <c r="F15" s="7"/>
      <c r="G15" s="7"/>
    </row>
    <row r="16" spans="1:7" x14ac:dyDescent="0.25">
      <c r="A16" s="6">
        <v>43093</v>
      </c>
      <c r="B16" s="4" t="s">
        <v>118</v>
      </c>
      <c r="C16" s="4" t="s">
        <v>163</v>
      </c>
      <c r="D16" s="7">
        <f>'2.1'!E23</f>
        <v>7500000</v>
      </c>
      <c r="E16" s="7"/>
      <c r="F16" s="7">
        <f>D16</f>
        <v>7500000</v>
      </c>
      <c r="G16" s="7"/>
    </row>
    <row r="17" spans="1:7" x14ac:dyDescent="0.25">
      <c r="A17" s="11"/>
      <c r="B17" s="11"/>
      <c r="C17" s="11"/>
      <c r="D17" s="12"/>
      <c r="E17" s="12"/>
      <c r="F17" s="12"/>
      <c r="G17" s="12"/>
    </row>
    <row r="18" spans="1:7" x14ac:dyDescent="0.25">
      <c r="A18" s="109" t="s">
        <v>8</v>
      </c>
      <c r="B18" s="109"/>
      <c r="C18" s="109"/>
      <c r="D18" s="109"/>
      <c r="E18" s="109"/>
      <c r="F18" s="109"/>
      <c r="G18" s="109"/>
    </row>
    <row r="19" spans="1:7" x14ac:dyDescent="0.25">
      <c r="A19" s="1" t="s">
        <v>1</v>
      </c>
      <c r="B19" s="1" t="s">
        <v>40</v>
      </c>
      <c r="D19" s="5" t="s">
        <v>0</v>
      </c>
      <c r="E19" s="78">
        <v>0.21041666666666667</v>
      </c>
    </row>
    <row r="20" spans="1:7" x14ac:dyDescent="0.25">
      <c r="A20" s="105" t="s">
        <v>2</v>
      </c>
      <c r="B20" s="105" t="s">
        <v>3</v>
      </c>
      <c r="C20" s="105" t="s">
        <v>4</v>
      </c>
      <c r="D20" s="103" t="s">
        <v>5</v>
      </c>
      <c r="E20" s="103" t="s">
        <v>6</v>
      </c>
      <c r="F20" s="115" t="s">
        <v>7</v>
      </c>
      <c r="G20" s="115"/>
    </row>
    <row r="21" spans="1:7" x14ac:dyDescent="0.25">
      <c r="A21" s="105"/>
      <c r="B21" s="105"/>
      <c r="C21" s="105"/>
      <c r="D21" s="103"/>
      <c r="E21" s="103"/>
      <c r="F21" s="7" t="s">
        <v>5</v>
      </c>
      <c r="G21" s="7" t="s">
        <v>6</v>
      </c>
    </row>
    <row r="22" spans="1:7" x14ac:dyDescent="0.25">
      <c r="A22" s="6"/>
      <c r="B22" s="4"/>
      <c r="C22" s="4"/>
      <c r="D22" s="7"/>
      <c r="E22" s="7"/>
      <c r="F22" s="7"/>
      <c r="G22" s="7"/>
    </row>
    <row r="23" spans="1:7" x14ac:dyDescent="0.25">
      <c r="A23" s="4"/>
      <c r="B23" s="4"/>
      <c r="C23" s="4"/>
      <c r="D23" s="7"/>
      <c r="E23" s="7"/>
      <c r="F23" s="7"/>
      <c r="G23" s="7"/>
    </row>
    <row r="24" spans="1:7" x14ac:dyDescent="0.25">
      <c r="A24" s="11"/>
      <c r="B24" s="11"/>
      <c r="C24" s="11"/>
      <c r="D24" s="12"/>
      <c r="E24" s="12"/>
      <c r="F24" s="12"/>
      <c r="G24" s="12"/>
    </row>
    <row r="25" spans="1:7" x14ac:dyDescent="0.25">
      <c r="A25" s="109" t="s">
        <v>8</v>
      </c>
      <c r="B25" s="109"/>
      <c r="C25" s="109"/>
      <c r="D25" s="109"/>
      <c r="E25" s="109"/>
      <c r="F25" s="109"/>
      <c r="G25" s="109"/>
    </row>
    <row r="26" spans="1:7" x14ac:dyDescent="0.25">
      <c r="A26" s="1" t="s">
        <v>1</v>
      </c>
      <c r="B26" s="1" t="s">
        <v>41</v>
      </c>
      <c r="D26" s="5" t="s">
        <v>0</v>
      </c>
      <c r="E26" s="5" t="s">
        <v>179</v>
      </c>
    </row>
    <row r="27" spans="1:7" x14ac:dyDescent="0.25">
      <c r="A27" s="105" t="s">
        <v>2</v>
      </c>
      <c r="B27" s="105" t="s">
        <v>3</v>
      </c>
      <c r="C27" s="105" t="s">
        <v>4</v>
      </c>
      <c r="D27" s="103" t="s">
        <v>5</v>
      </c>
      <c r="E27" s="103" t="s">
        <v>6</v>
      </c>
      <c r="F27" s="115" t="s">
        <v>7</v>
      </c>
      <c r="G27" s="115"/>
    </row>
    <row r="28" spans="1:7" x14ac:dyDescent="0.25">
      <c r="A28" s="105"/>
      <c r="B28" s="105"/>
      <c r="C28" s="105"/>
      <c r="D28" s="103"/>
      <c r="E28" s="103"/>
      <c r="F28" s="7" t="s">
        <v>5</v>
      </c>
      <c r="G28" s="7" t="s">
        <v>6</v>
      </c>
    </row>
    <row r="29" spans="1:7" x14ac:dyDescent="0.25">
      <c r="A29" s="6">
        <v>43069</v>
      </c>
      <c r="B29" s="4" t="s">
        <v>18</v>
      </c>
      <c r="C29" s="4" t="s">
        <v>18</v>
      </c>
      <c r="D29" s="7">
        <v>0</v>
      </c>
      <c r="E29" s="7"/>
      <c r="F29" s="7"/>
      <c r="G29" s="7"/>
    </row>
    <row r="30" spans="1:7" x14ac:dyDescent="0.25">
      <c r="A30" s="6">
        <v>43099</v>
      </c>
      <c r="B30" s="4" t="s">
        <v>171</v>
      </c>
      <c r="C30" s="4" t="s">
        <v>163</v>
      </c>
      <c r="D30" s="7" t="e">
        <f>'2.1'!E27</f>
        <v>#REF!</v>
      </c>
      <c r="E30" s="7"/>
      <c r="F30" s="7" t="e">
        <f>D30</f>
        <v>#REF!</v>
      </c>
      <c r="G30" s="7"/>
    </row>
    <row r="32" spans="1:7" x14ac:dyDescent="0.25">
      <c r="A32" s="109" t="s">
        <v>8</v>
      </c>
      <c r="B32" s="109"/>
      <c r="C32" s="109"/>
      <c r="D32" s="109"/>
      <c r="E32" s="109"/>
      <c r="F32" s="109"/>
      <c r="G32" s="109"/>
    </row>
    <row r="33" spans="1:7" x14ac:dyDescent="0.25">
      <c r="A33" s="1" t="s">
        <v>1</v>
      </c>
      <c r="B33" s="1" t="s">
        <v>47</v>
      </c>
      <c r="D33" s="5" t="s">
        <v>0</v>
      </c>
      <c r="E33" s="78">
        <v>0.21180555555555555</v>
      </c>
    </row>
    <row r="34" spans="1:7" x14ac:dyDescent="0.25">
      <c r="A34" s="105" t="s">
        <v>2</v>
      </c>
      <c r="B34" s="105" t="s">
        <v>3</v>
      </c>
      <c r="C34" s="105" t="s">
        <v>4</v>
      </c>
      <c r="D34" s="103" t="s">
        <v>5</v>
      </c>
      <c r="E34" s="103" t="s">
        <v>6</v>
      </c>
      <c r="F34" s="115" t="s">
        <v>7</v>
      </c>
      <c r="G34" s="115"/>
    </row>
    <row r="35" spans="1:7" x14ac:dyDescent="0.25">
      <c r="A35" s="105"/>
      <c r="B35" s="105"/>
      <c r="C35" s="105"/>
      <c r="D35" s="103"/>
      <c r="E35" s="103"/>
      <c r="F35" s="7" t="s">
        <v>5</v>
      </c>
      <c r="G35" s="7" t="s">
        <v>6</v>
      </c>
    </row>
    <row r="36" spans="1:7" x14ac:dyDescent="0.25">
      <c r="A36" s="6"/>
      <c r="B36" s="4" t="s">
        <v>48</v>
      </c>
      <c r="C36" s="4"/>
      <c r="D36" s="7" t="e">
        <f>'2.1'!E13</f>
        <v>#REF!</v>
      </c>
      <c r="E36" s="7"/>
      <c r="F36" s="7" t="e">
        <f>D36</f>
        <v>#REF!</v>
      </c>
      <c r="G36" s="7"/>
    </row>
    <row r="37" spans="1:7" x14ac:dyDescent="0.25">
      <c r="A37" s="4"/>
      <c r="B37" s="4"/>
      <c r="C37" s="4"/>
      <c r="D37" s="7"/>
      <c r="E37" s="7"/>
      <c r="F37" s="7"/>
      <c r="G37" s="7"/>
    </row>
    <row r="38" spans="1:7" x14ac:dyDescent="0.25">
      <c r="A38" s="11"/>
      <c r="B38" s="11"/>
      <c r="C38" s="11"/>
      <c r="D38" s="12"/>
      <c r="E38" s="12"/>
      <c r="F38" s="12"/>
      <c r="G38" s="12"/>
    </row>
    <row r="39" spans="1:7" x14ac:dyDescent="0.25">
      <c r="A39" s="109" t="s">
        <v>8</v>
      </c>
      <c r="B39" s="109"/>
      <c r="C39" s="109"/>
      <c r="D39" s="109"/>
      <c r="E39" s="109"/>
      <c r="F39" s="109"/>
      <c r="G39" s="109"/>
    </row>
    <row r="40" spans="1:7" x14ac:dyDescent="0.25">
      <c r="A40" s="1" t="s">
        <v>1</v>
      </c>
      <c r="B40" s="1" t="s">
        <v>25</v>
      </c>
      <c r="D40" s="5" t="s">
        <v>0</v>
      </c>
      <c r="E40" s="80" t="s">
        <v>184</v>
      </c>
    </row>
    <row r="41" spans="1:7" x14ac:dyDescent="0.25">
      <c r="A41" s="105" t="s">
        <v>2</v>
      </c>
      <c r="B41" s="105" t="s">
        <v>3</v>
      </c>
      <c r="C41" s="105" t="s">
        <v>4</v>
      </c>
      <c r="D41" s="103" t="s">
        <v>5</v>
      </c>
      <c r="E41" s="103" t="s">
        <v>6</v>
      </c>
      <c r="F41" s="115" t="s">
        <v>7</v>
      </c>
      <c r="G41" s="115"/>
    </row>
    <row r="42" spans="1:7" x14ac:dyDescent="0.25">
      <c r="A42" s="105"/>
      <c r="B42" s="105"/>
      <c r="C42" s="105"/>
      <c r="D42" s="103"/>
      <c r="E42" s="103"/>
      <c r="F42" s="7" t="s">
        <v>5</v>
      </c>
      <c r="G42" s="7" t="s">
        <v>6</v>
      </c>
    </row>
    <row r="43" spans="1:7" x14ac:dyDescent="0.25">
      <c r="A43" s="6">
        <v>43069</v>
      </c>
      <c r="B43" s="4" t="s">
        <v>164</v>
      </c>
      <c r="C43" s="4" t="s">
        <v>18</v>
      </c>
      <c r="D43" s="7">
        <v>0</v>
      </c>
      <c r="E43" s="7"/>
      <c r="F43" s="7"/>
      <c r="G43" s="7"/>
    </row>
    <row r="44" spans="1:7" x14ac:dyDescent="0.25">
      <c r="A44" s="6">
        <v>43100</v>
      </c>
      <c r="B44" s="4" t="s">
        <v>25</v>
      </c>
      <c r="C44" s="4" t="s">
        <v>183</v>
      </c>
      <c r="D44" s="7">
        <f>'2.1'!E51</f>
        <v>75000</v>
      </c>
      <c r="E44" s="7"/>
      <c r="F44" s="7">
        <f>D44</f>
        <v>75000</v>
      </c>
      <c r="G44" s="7"/>
    </row>
  </sheetData>
  <mergeCells count="42">
    <mergeCell ref="A39:G39"/>
    <mergeCell ref="A41:A42"/>
    <mergeCell ref="B41:B42"/>
    <mergeCell ref="C41:C42"/>
    <mergeCell ref="D41:D42"/>
    <mergeCell ref="E41:E42"/>
    <mergeCell ref="F41:G41"/>
    <mergeCell ref="A3:G3"/>
    <mergeCell ref="A5:A6"/>
    <mergeCell ref="B5:B6"/>
    <mergeCell ref="C5:C6"/>
    <mergeCell ref="D5:D6"/>
    <mergeCell ref="E5:E6"/>
    <mergeCell ref="F5:G5"/>
    <mergeCell ref="A11:G11"/>
    <mergeCell ref="A13:A14"/>
    <mergeCell ref="B13:B14"/>
    <mergeCell ref="C13:C14"/>
    <mergeCell ref="D13:D14"/>
    <mergeCell ref="E13:E14"/>
    <mergeCell ref="F13:G13"/>
    <mergeCell ref="A18:G18"/>
    <mergeCell ref="A20:A21"/>
    <mergeCell ref="B20:B21"/>
    <mergeCell ref="C20:C21"/>
    <mergeCell ref="D20:D21"/>
    <mergeCell ref="E20:E21"/>
    <mergeCell ref="F20:G20"/>
    <mergeCell ref="A25:G25"/>
    <mergeCell ref="A27:A28"/>
    <mergeCell ref="B27:B28"/>
    <mergeCell ref="C27:C28"/>
    <mergeCell ref="D27:D28"/>
    <mergeCell ref="E27:E28"/>
    <mergeCell ref="F27:G27"/>
    <mergeCell ref="A32:G32"/>
    <mergeCell ref="A34:A35"/>
    <mergeCell ref="B34:B35"/>
    <mergeCell ref="C34:C35"/>
    <mergeCell ref="D34:D35"/>
    <mergeCell ref="E34:E35"/>
    <mergeCell ref="F34:G3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J10" sqref="J10"/>
    </sheetView>
  </sheetViews>
  <sheetFormatPr defaultRowHeight="15" x14ac:dyDescent="0.25"/>
  <cols>
    <col min="1" max="1" width="7.28515625" style="1" customWidth="1"/>
    <col min="2" max="2" width="21.5703125" style="1" customWidth="1"/>
    <col min="3" max="3" width="13.140625" style="1" customWidth="1"/>
    <col min="4" max="5" width="12" style="1" customWidth="1"/>
    <col min="6" max="6" width="12.140625" style="1" customWidth="1"/>
    <col min="7" max="9" width="12.85546875" style="1" customWidth="1"/>
    <col min="10" max="10" width="12.710937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2" x14ac:dyDescent="0.25">
      <c r="A1" s="109" t="s">
        <v>144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2" x14ac:dyDescent="0.25">
      <c r="A2" s="109" t="s">
        <v>143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1:12" x14ac:dyDescent="0.25">
      <c r="A3" s="109" t="s">
        <v>9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</row>
    <row r="5" spans="1:12" ht="42.75" customHeight="1" x14ac:dyDescent="0.25">
      <c r="A5" s="111" t="s">
        <v>10</v>
      </c>
      <c r="B5" s="111" t="s">
        <v>11</v>
      </c>
      <c r="C5" s="105" t="s">
        <v>12</v>
      </c>
      <c r="D5" s="105"/>
      <c r="E5" s="105" t="s">
        <v>13</v>
      </c>
      <c r="F5" s="105"/>
      <c r="G5" s="111" t="s">
        <v>16</v>
      </c>
      <c r="H5" s="111"/>
      <c r="I5" s="111" t="s">
        <v>17</v>
      </c>
      <c r="J5" s="111"/>
      <c r="K5" s="105" t="s">
        <v>18</v>
      </c>
      <c r="L5" s="105"/>
    </row>
    <row r="6" spans="1:12" x14ac:dyDescent="0.25">
      <c r="A6" s="111"/>
      <c r="B6" s="111"/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3" t="s">
        <v>15</v>
      </c>
    </row>
    <row r="7" spans="1:12" x14ac:dyDescent="0.25">
      <c r="A7" s="111"/>
      <c r="B7" s="111"/>
      <c r="C7" s="2">
        <v>1</v>
      </c>
      <c r="D7" s="2">
        <v>2</v>
      </c>
      <c r="E7" s="2">
        <v>3</v>
      </c>
      <c r="F7" s="2">
        <v>4</v>
      </c>
      <c r="G7" s="2">
        <v>5</v>
      </c>
      <c r="H7" s="2">
        <v>6</v>
      </c>
      <c r="I7" s="2">
        <v>7</v>
      </c>
      <c r="J7" s="2">
        <v>8</v>
      </c>
      <c r="K7" s="2">
        <v>11</v>
      </c>
      <c r="L7" s="2">
        <v>12</v>
      </c>
    </row>
    <row r="8" spans="1:12" x14ac:dyDescent="0.25">
      <c r="A8" s="81" t="str">
        <f>'4.1'!E4</f>
        <v>1-1100</v>
      </c>
      <c r="B8" s="4" t="str">
        <f>'4.1'!B4</f>
        <v>Kas</v>
      </c>
      <c r="C8" s="7" t="e">
        <f>'4.1'!F16</f>
        <v>#REF!</v>
      </c>
      <c r="D8" s="7"/>
      <c r="E8" s="7"/>
      <c r="F8" s="7"/>
      <c r="G8" s="7" t="e">
        <f>C8</f>
        <v>#REF!</v>
      </c>
      <c r="H8" s="7">
        <f>D8</f>
        <v>0</v>
      </c>
      <c r="I8" s="7"/>
      <c r="J8" s="7"/>
      <c r="K8" s="7" t="e">
        <f>G8</f>
        <v>#REF!</v>
      </c>
      <c r="L8" s="7">
        <f>H8</f>
        <v>0</v>
      </c>
    </row>
    <row r="9" spans="1:12" s="66" customFormat="1" x14ac:dyDescent="0.25">
      <c r="A9" s="81" t="str">
        <f>'4.1'!E23</f>
        <v>1-1600</v>
      </c>
      <c r="B9" s="4" t="str">
        <f>'4.1'!B23</f>
        <v>Perlengkapan</v>
      </c>
      <c r="C9" s="7" t="e">
        <f>'4.1'!F27</f>
        <v>#REF!</v>
      </c>
      <c r="D9" s="7"/>
      <c r="E9" s="7"/>
      <c r="F9" s="7">
        <v>75000</v>
      </c>
      <c r="G9" s="7">
        <v>25000</v>
      </c>
      <c r="H9" s="7">
        <f t="shared" ref="H9:H17" si="0">D9</f>
        <v>0</v>
      </c>
      <c r="I9" s="7"/>
      <c r="J9" s="7"/>
      <c r="K9" s="7">
        <f t="shared" ref="K9:K12" si="1">G9</f>
        <v>25000</v>
      </c>
      <c r="L9" s="7">
        <f t="shared" ref="L9:L12" si="2">H9</f>
        <v>0</v>
      </c>
    </row>
    <row r="10" spans="1:12" s="66" customFormat="1" x14ac:dyDescent="0.25">
      <c r="A10" s="82" t="str">
        <f>'4.1'!E32</f>
        <v>2-2100</v>
      </c>
      <c r="B10" s="4" t="str">
        <f>'4.1'!B32</f>
        <v>Peralatan</v>
      </c>
      <c r="C10" s="7" t="e">
        <f>'4.1'!F37</f>
        <v>#REF!</v>
      </c>
      <c r="D10" s="7"/>
      <c r="E10" s="7"/>
      <c r="F10" s="7"/>
      <c r="G10" s="7" t="e">
        <f>C10</f>
        <v>#REF!</v>
      </c>
      <c r="H10" s="7">
        <f t="shared" si="0"/>
        <v>0</v>
      </c>
      <c r="I10" s="7"/>
      <c r="J10" s="7"/>
      <c r="K10" s="7" t="e">
        <f t="shared" si="1"/>
        <v>#REF!</v>
      </c>
      <c r="L10" s="7">
        <f t="shared" si="2"/>
        <v>0</v>
      </c>
    </row>
    <row r="11" spans="1:12" x14ac:dyDescent="0.25">
      <c r="A11" s="81" t="str">
        <f>'4.2'!E4</f>
        <v>2-1100</v>
      </c>
      <c r="B11" s="4" t="str">
        <f>'4.2'!B4</f>
        <v>Hutang</v>
      </c>
      <c r="C11" s="7"/>
      <c r="D11" s="7">
        <v>0</v>
      </c>
      <c r="E11" s="7"/>
      <c r="F11" s="7"/>
      <c r="G11" s="7">
        <f t="shared" ref="G11:G17" si="3">C11</f>
        <v>0</v>
      </c>
      <c r="H11" s="7">
        <f t="shared" si="0"/>
        <v>0</v>
      </c>
      <c r="I11" s="7"/>
      <c r="J11" s="7"/>
      <c r="K11" s="7">
        <f t="shared" si="1"/>
        <v>0</v>
      </c>
      <c r="L11" s="7">
        <f t="shared" si="2"/>
        <v>0</v>
      </c>
    </row>
    <row r="12" spans="1:12" x14ac:dyDescent="0.25">
      <c r="A12" s="81" t="str">
        <f>'4.3'!E4</f>
        <v>3-1100</v>
      </c>
      <c r="B12" s="4" t="str">
        <f>'4.3'!B4</f>
        <v>Modal</v>
      </c>
      <c r="C12" s="7"/>
      <c r="D12" s="7">
        <v>0</v>
      </c>
      <c r="F12" s="7"/>
      <c r="G12" s="7">
        <f t="shared" si="3"/>
        <v>0</v>
      </c>
      <c r="H12" s="7">
        <f t="shared" si="0"/>
        <v>0</v>
      </c>
      <c r="I12" s="7"/>
      <c r="J12" s="7"/>
      <c r="K12" s="7">
        <f t="shared" si="1"/>
        <v>0</v>
      </c>
      <c r="L12" s="7">
        <f t="shared" si="2"/>
        <v>0</v>
      </c>
    </row>
    <row r="13" spans="1:12" x14ac:dyDescent="0.25">
      <c r="A13" s="81" t="str">
        <f>'4.4'!E4</f>
        <v>4-1100</v>
      </c>
      <c r="B13" s="4" t="str">
        <f>'4.4'!B4</f>
        <v>Pendapatan salon</v>
      </c>
      <c r="C13" s="7"/>
      <c r="D13" s="7" t="e">
        <f>'4.4'!G10</f>
        <v>#REF!</v>
      </c>
      <c r="E13" s="7"/>
      <c r="F13" s="7"/>
      <c r="G13" s="7">
        <f t="shared" si="3"/>
        <v>0</v>
      </c>
      <c r="H13" s="7" t="e">
        <f t="shared" si="0"/>
        <v>#REF!</v>
      </c>
      <c r="I13" s="7">
        <f>C13</f>
        <v>0</v>
      </c>
      <c r="J13" s="7" t="e">
        <f>D13</f>
        <v>#REF!</v>
      </c>
      <c r="K13" s="7"/>
      <c r="L13" s="7"/>
    </row>
    <row r="14" spans="1:12" x14ac:dyDescent="0.25">
      <c r="A14" s="81" t="str">
        <f>'4.5'!E4</f>
        <v>6-1100</v>
      </c>
      <c r="B14" s="4" t="str">
        <f>'4.5'!B4</f>
        <v>Beban listrik</v>
      </c>
      <c r="C14" s="7">
        <f>'4.5'!F8</f>
        <v>6500000</v>
      </c>
      <c r="D14" s="7"/>
      <c r="E14" s="7"/>
      <c r="F14" s="7"/>
      <c r="G14" s="7">
        <f t="shared" si="3"/>
        <v>6500000</v>
      </c>
      <c r="H14" s="7">
        <f t="shared" si="0"/>
        <v>0</v>
      </c>
      <c r="I14" s="7">
        <f t="shared" ref="I14:I17" si="4">C14</f>
        <v>6500000</v>
      </c>
      <c r="J14" s="7">
        <f t="shared" ref="J14:J17" si="5">D14</f>
        <v>0</v>
      </c>
      <c r="K14" s="7"/>
      <c r="L14" s="7"/>
    </row>
    <row r="15" spans="1:12" x14ac:dyDescent="0.25">
      <c r="A15" s="81" t="str">
        <f>'4.5'!E12</f>
        <v>6-1200</v>
      </c>
      <c r="B15" s="4" t="str">
        <f>'4.5'!B12</f>
        <v>Beban air</v>
      </c>
      <c r="C15" s="7">
        <f>'4.5'!F16</f>
        <v>7500000</v>
      </c>
      <c r="D15" s="7"/>
      <c r="E15" s="7"/>
      <c r="F15" s="7"/>
      <c r="G15" s="7">
        <f t="shared" si="3"/>
        <v>7500000</v>
      </c>
      <c r="H15" s="7">
        <f t="shared" si="0"/>
        <v>0</v>
      </c>
      <c r="I15" s="7">
        <f t="shared" si="4"/>
        <v>7500000</v>
      </c>
      <c r="J15" s="7">
        <f t="shared" si="5"/>
        <v>0</v>
      </c>
      <c r="K15" s="7"/>
      <c r="L15" s="7"/>
    </row>
    <row r="16" spans="1:12" s="66" customFormat="1" x14ac:dyDescent="0.25">
      <c r="A16" s="83" t="str">
        <f>'4.5'!E40</f>
        <v>6-1300</v>
      </c>
      <c r="B16" s="4" t="str">
        <f>'4.5'!B40</f>
        <v>Beban perlengkapan</v>
      </c>
      <c r="C16" s="7"/>
      <c r="D16" s="7"/>
      <c r="E16" s="7">
        <f>'4.5'!F44</f>
        <v>75000</v>
      </c>
      <c r="F16" s="7"/>
      <c r="G16" s="7">
        <f>E16</f>
        <v>75000</v>
      </c>
      <c r="H16" s="7"/>
      <c r="I16" s="7">
        <f>G16</f>
        <v>75000</v>
      </c>
      <c r="J16" s="7"/>
      <c r="K16" s="7"/>
      <c r="L16" s="7"/>
    </row>
    <row r="17" spans="1:12" s="66" customFormat="1" x14ac:dyDescent="0.25">
      <c r="A17" s="81" t="str">
        <f>'4.5'!E26</f>
        <v>6-1700</v>
      </c>
      <c r="B17" s="4" t="str">
        <f>'4.5'!B26</f>
        <v>Beban gaji</v>
      </c>
      <c r="C17" s="7" t="e">
        <f>'4.5'!F30</f>
        <v>#REF!</v>
      </c>
      <c r="D17" s="7"/>
      <c r="E17" s="7"/>
      <c r="F17" s="7"/>
      <c r="G17" s="7" t="e">
        <f t="shared" si="3"/>
        <v>#REF!</v>
      </c>
      <c r="H17" s="7">
        <f t="shared" si="0"/>
        <v>0</v>
      </c>
      <c r="I17" s="7" t="e">
        <f t="shared" si="4"/>
        <v>#REF!</v>
      </c>
      <c r="J17" s="7">
        <f t="shared" si="5"/>
        <v>0</v>
      </c>
      <c r="K17" s="7"/>
      <c r="L17" s="7"/>
    </row>
    <row r="18" spans="1:12" x14ac:dyDescent="0.25">
      <c r="A18" s="10"/>
      <c r="B18" s="4"/>
      <c r="C18" s="7" t="e">
        <f t="shared" ref="C18:K18" si="6">SUM(C8:C17)</f>
        <v>#REF!</v>
      </c>
      <c r="D18" s="7" t="e">
        <f t="shared" si="6"/>
        <v>#REF!</v>
      </c>
      <c r="E18" s="7">
        <f t="shared" si="6"/>
        <v>75000</v>
      </c>
      <c r="F18" s="7">
        <f t="shared" si="6"/>
        <v>75000</v>
      </c>
      <c r="G18" s="7" t="e">
        <f t="shared" si="6"/>
        <v>#REF!</v>
      </c>
      <c r="H18" s="7" t="e">
        <f t="shared" si="6"/>
        <v>#REF!</v>
      </c>
      <c r="I18" s="7" t="e">
        <f t="shared" si="6"/>
        <v>#REF!</v>
      </c>
      <c r="J18" s="7" t="e">
        <f t="shared" si="6"/>
        <v>#REF!</v>
      </c>
      <c r="K18" s="84" t="e">
        <f t="shared" si="6"/>
        <v>#REF!</v>
      </c>
      <c r="L18" s="7"/>
    </row>
    <row r="19" spans="1:12" x14ac:dyDescent="0.25">
      <c r="A19" s="10"/>
      <c r="B19" s="4" t="s">
        <v>188</v>
      </c>
      <c r="C19" s="7"/>
      <c r="D19" s="7"/>
      <c r="E19" s="7"/>
      <c r="F19" s="7"/>
      <c r="G19" s="7"/>
      <c r="H19" s="7" t="e">
        <f>H18-G18</f>
        <v>#REF!</v>
      </c>
      <c r="I19" s="84" t="e">
        <f>J18-I18</f>
        <v>#REF!</v>
      </c>
      <c r="J19" s="84"/>
      <c r="L19" s="84" t="e">
        <f>I19</f>
        <v>#REF!</v>
      </c>
    </row>
    <row r="20" spans="1:12" x14ac:dyDescent="0.25">
      <c r="A20" s="10"/>
      <c r="B20" s="4" t="s">
        <v>185</v>
      </c>
      <c r="C20" s="7" t="e">
        <f>SUM(C8:C17)</f>
        <v>#REF!</v>
      </c>
      <c r="D20" s="7" t="e">
        <f t="shared" ref="D20:H20" si="7">SUM(D8:D17)</f>
        <v>#REF!</v>
      </c>
      <c r="E20" s="7">
        <f t="shared" si="7"/>
        <v>75000</v>
      </c>
      <c r="F20" s="7">
        <f t="shared" si="7"/>
        <v>75000</v>
      </c>
      <c r="G20" s="7" t="e">
        <f t="shared" si="7"/>
        <v>#REF!</v>
      </c>
      <c r="H20" s="7" t="e">
        <f t="shared" si="7"/>
        <v>#REF!</v>
      </c>
      <c r="I20" s="7" t="e">
        <f>I18+I19</f>
        <v>#REF!</v>
      </c>
      <c r="J20" s="7" t="e">
        <f t="shared" ref="J20:L20" si="8">J18+J19</f>
        <v>#REF!</v>
      </c>
      <c r="K20" s="7" t="e">
        <f t="shared" si="8"/>
        <v>#REF!</v>
      </c>
      <c r="L20" s="7" t="e">
        <f t="shared" si="8"/>
        <v>#REF!</v>
      </c>
    </row>
    <row r="21" spans="1:12" x14ac:dyDescent="0.25">
      <c r="A21" s="10"/>
      <c r="B21" s="4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x14ac:dyDescent="0.25">
      <c r="A22" s="10"/>
      <c r="B22" s="4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x14ac:dyDescent="0.25">
      <c r="A23" s="10"/>
      <c r="B23" s="4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x14ac:dyDescent="0.25">
      <c r="A24" s="10"/>
      <c r="B24" s="4"/>
      <c r="C24" s="7"/>
      <c r="D24" s="4"/>
      <c r="E24" s="7"/>
      <c r="F24" s="7"/>
      <c r="G24" s="7"/>
      <c r="H24" s="7"/>
      <c r="I24" s="7"/>
      <c r="J24" s="7"/>
      <c r="K24" s="7"/>
      <c r="L24" s="7"/>
    </row>
    <row r="25" spans="1:12" x14ac:dyDescent="0.25">
      <c r="A25" s="10"/>
      <c r="B25" s="4"/>
      <c r="C25" s="7"/>
      <c r="D25" s="4"/>
      <c r="E25" s="7"/>
      <c r="F25" s="7"/>
      <c r="G25" s="7"/>
      <c r="H25" s="7"/>
      <c r="I25" s="7"/>
      <c r="J25" s="7"/>
      <c r="K25" s="7"/>
      <c r="L25" s="7"/>
    </row>
    <row r="26" spans="1:12" x14ac:dyDescent="0.25">
      <c r="A26" s="10"/>
      <c r="B26" s="4"/>
      <c r="C26" s="7"/>
      <c r="D26" s="4"/>
      <c r="E26" s="7"/>
      <c r="F26" s="7"/>
      <c r="G26" s="7"/>
      <c r="H26" s="7"/>
      <c r="I26" s="7"/>
      <c r="J26" s="7"/>
      <c r="K26" s="7"/>
      <c r="L26" s="7"/>
    </row>
    <row r="27" spans="1:12" x14ac:dyDescent="0.25">
      <c r="A27" s="10"/>
      <c r="B27" s="4"/>
      <c r="C27" s="7"/>
      <c r="D27" s="4"/>
      <c r="E27" s="7"/>
      <c r="F27" s="7"/>
      <c r="G27" s="7"/>
      <c r="H27" s="7"/>
      <c r="I27" s="7"/>
      <c r="J27" s="7"/>
      <c r="K27" s="7"/>
      <c r="L27" s="7"/>
    </row>
    <row r="28" spans="1:12" x14ac:dyDescent="0.25">
      <c r="A28" s="10"/>
      <c r="B28" s="4"/>
      <c r="C28" s="16"/>
      <c r="D28" s="4"/>
      <c r="G28" s="7"/>
      <c r="H28" s="7"/>
      <c r="I28" s="7"/>
      <c r="J28" s="7"/>
      <c r="K28" s="7"/>
      <c r="L28" s="7"/>
    </row>
    <row r="29" spans="1:12" x14ac:dyDescent="0.25">
      <c r="A29" s="10"/>
      <c r="C29" s="16"/>
      <c r="D29" s="4"/>
      <c r="E29" s="7"/>
      <c r="G29" s="7"/>
      <c r="H29" s="7"/>
      <c r="I29" s="7"/>
      <c r="J29" s="7"/>
      <c r="K29" s="7"/>
      <c r="L29" s="7"/>
    </row>
    <row r="30" spans="1:12" x14ac:dyDescent="0.25">
      <c r="A30" s="4"/>
      <c r="B30" s="4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x14ac:dyDescent="0.25">
      <c r="A31" s="116" t="s">
        <v>20</v>
      </c>
      <c r="B31" s="116"/>
      <c r="C31" s="116"/>
      <c r="D31" s="116"/>
      <c r="E31" s="116"/>
      <c r="F31" s="116"/>
      <c r="G31" s="116"/>
      <c r="H31" s="116"/>
      <c r="I31" s="16">
        <f>J30-I30</f>
        <v>0</v>
      </c>
      <c r="J31" s="16"/>
      <c r="K31" s="4"/>
      <c r="L31" s="16">
        <f>K32-L30</f>
        <v>0</v>
      </c>
    </row>
    <row r="32" spans="1:12" x14ac:dyDescent="0.25">
      <c r="A32" s="116"/>
      <c r="B32" s="116"/>
      <c r="C32" s="116"/>
      <c r="D32" s="116"/>
      <c r="E32" s="116"/>
      <c r="F32" s="116"/>
      <c r="G32" s="116"/>
      <c r="H32" s="116"/>
      <c r="I32" s="16">
        <f>I30+I31</f>
        <v>0</v>
      </c>
      <c r="J32" s="16">
        <f>J30</f>
        <v>0</v>
      </c>
      <c r="K32" s="16">
        <f>K30</f>
        <v>0</v>
      </c>
      <c r="L32" s="16">
        <f>L30+L31</f>
        <v>0</v>
      </c>
    </row>
    <row r="33" spans="1:12" x14ac:dyDescent="0.25">
      <c r="A33" s="11"/>
      <c r="B33" s="11"/>
      <c r="C33" s="21"/>
      <c r="D33" s="21"/>
      <c r="E33" s="11"/>
      <c r="F33" s="11"/>
      <c r="G33" s="11"/>
      <c r="H33" s="11"/>
      <c r="I33" s="21"/>
      <c r="J33" s="21"/>
      <c r="K33" s="21"/>
      <c r="L33" s="21"/>
    </row>
    <row r="34" spans="1:12" x14ac:dyDescent="0.25">
      <c r="C34" s="12"/>
      <c r="D34" s="12"/>
    </row>
    <row r="35" spans="1:12" x14ac:dyDescent="0.25">
      <c r="C35" s="12"/>
      <c r="D35" s="11"/>
    </row>
    <row r="36" spans="1:12" x14ac:dyDescent="0.25">
      <c r="B36"/>
      <c r="C36" s="12"/>
      <c r="D36" s="11"/>
    </row>
    <row r="37" spans="1:12" x14ac:dyDescent="0.25">
      <c r="B37"/>
      <c r="C37" s="17"/>
      <c r="D37"/>
    </row>
    <row r="38" spans="1:12" x14ac:dyDescent="0.25">
      <c r="B38"/>
      <c r="C38" s="17"/>
      <c r="D38"/>
    </row>
    <row r="39" spans="1:12" x14ac:dyDescent="0.25">
      <c r="B39"/>
      <c r="C39" s="17"/>
      <c r="D39"/>
    </row>
    <row r="40" spans="1:12" x14ac:dyDescent="0.25">
      <c r="B40"/>
      <c r="C40" s="17"/>
      <c r="D40"/>
    </row>
    <row r="41" spans="1:12" x14ac:dyDescent="0.25">
      <c r="B41"/>
      <c r="C41" s="17"/>
      <c r="D41"/>
    </row>
    <row r="42" spans="1:12" x14ac:dyDescent="0.25">
      <c r="B42"/>
      <c r="C42" s="17"/>
      <c r="D42"/>
    </row>
    <row r="43" spans="1:12" x14ac:dyDescent="0.25">
      <c r="B43"/>
      <c r="C43" s="17"/>
      <c r="D43"/>
    </row>
    <row r="44" spans="1:12" x14ac:dyDescent="0.25">
      <c r="B44"/>
      <c r="C44" s="17"/>
      <c r="D44"/>
    </row>
    <row r="45" spans="1:12" x14ac:dyDescent="0.25">
      <c r="B45"/>
      <c r="C45"/>
      <c r="D45" s="17"/>
    </row>
    <row r="46" spans="1:12" x14ac:dyDescent="0.25">
      <c r="B46"/>
      <c r="C46"/>
      <c r="D46" s="17"/>
    </row>
    <row r="47" spans="1:12" x14ac:dyDescent="0.25">
      <c r="B47"/>
      <c r="C47"/>
      <c r="D47" s="17"/>
    </row>
    <row r="48" spans="1:12" x14ac:dyDescent="0.25">
      <c r="B48"/>
      <c r="C48" s="17"/>
      <c r="D48"/>
    </row>
    <row r="49" spans="2:4" x14ac:dyDescent="0.25">
      <c r="B49"/>
      <c r="C49" s="17"/>
      <c r="D49"/>
    </row>
    <row r="50" spans="2:4" x14ac:dyDescent="0.25">
      <c r="B50"/>
      <c r="C50" s="17"/>
      <c r="D50"/>
    </row>
    <row r="51" spans="2:4" x14ac:dyDescent="0.25">
      <c r="B51"/>
      <c r="C51" s="17"/>
      <c r="D51"/>
    </row>
    <row r="52" spans="2:4" x14ac:dyDescent="0.25">
      <c r="B52"/>
      <c r="C52" s="17"/>
      <c r="D52"/>
    </row>
    <row r="53" spans="2:4" x14ac:dyDescent="0.25">
      <c r="B53"/>
      <c r="C53"/>
      <c r="D53"/>
    </row>
    <row r="54" spans="2:4" x14ac:dyDescent="0.25">
      <c r="B54"/>
      <c r="C54"/>
      <c r="D54"/>
    </row>
    <row r="55" spans="2:4" x14ac:dyDescent="0.25">
      <c r="B55"/>
      <c r="C55" s="17"/>
      <c r="D55" s="17"/>
    </row>
  </sheetData>
  <mergeCells count="12">
    <mergeCell ref="A31:H31"/>
    <mergeCell ref="A32:H32"/>
    <mergeCell ref="I5:J5"/>
    <mergeCell ref="K5:L5"/>
    <mergeCell ref="A1:L1"/>
    <mergeCell ref="A2:L2"/>
    <mergeCell ref="A3:L3"/>
    <mergeCell ref="A5:A7"/>
    <mergeCell ref="B5:B7"/>
    <mergeCell ref="C5:D5"/>
    <mergeCell ref="E5:F5"/>
    <mergeCell ref="G5:H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15" sqref="D15"/>
    </sheetView>
  </sheetViews>
  <sheetFormatPr defaultRowHeight="15" x14ac:dyDescent="0.25"/>
  <cols>
    <col min="1" max="1" width="11.85546875" style="26" customWidth="1"/>
    <col min="2" max="2" width="25.42578125" style="26" customWidth="1"/>
    <col min="3" max="3" width="17.140625" style="26" customWidth="1"/>
    <col min="4" max="4" width="17" style="26" customWidth="1"/>
    <col min="5" max="16384" width="9.140625" style="26"/>
  </cols>
  <sheetData>
    <row r="1" spans="1:4" x14ac:dyDescent="0.25">
      <c r="A1" s="109" t="s">
        <v>145</v>
      </c>
      <c r="B1" s="109"/>
      <c r="C1" s="109"/>
      <c r="D1" s="109"/>
    </row>
    <row r="2" spans="1:4" x14ac:dyDescent="0.25">
      <c r="A2" s="109" t="s">
        <v>146</v>
      </c>
      <c r="B2" s="109"/>
      <c r="C2" s="109"/>
      <c r="D2" s="109"/>
    </row>
    <row r="4" spans="1:4" x14ac:dyDescent="0.25">
      <c r="A4" s="111" t="s">
        <v>10</v>
      </c>
      <c r="B4" s="111" t="s">
        <v>11</v>
      </c>
      <c r="C4" s="105" t="s">
        <v>12</v>
      </c>
      <c r="D4" s="105"/>
    </row>
    <row r="5" spans="1:4" x14ac:dyDescent="0.25">
      <c r="A5" s="111"/>
      <c r="B5" s="111"/>
      <c r="C5" s="65" t="s">
        <v>14</v>
      </c>
      <c r="D5" s="65" t="s">
        <v>15</v>
      </c>
    </row>
    <row r="6" spans="1:4" x14ac:dyDescent="0.25">
      <c r="A6" s="111"/>
      <c r="B6" s="111"/>
      <c r="C6" s="65">
        <v>1</v>
      </c>
      <c r="D6" s="65">
        <v>2</v>
      </c>
    </row>
    <row r="7" spans="1:4" x14ac:dyDescent="0.25">
      <c r="A7" s="16" t="str">
        <f>'5.1'!A8</f>
        <v>1-1100</v>
      </c>
      <c r="B7" s="16" t="str">
        <f>'5.1'!B8</f>
        <v>Kas</v>
      </c>
      <c r="C7" s="16" t="e">
        <f>'5.1'!K8</f>
        <v>#REF!</v>
      </c>
      <c r="D7" s="16">
        <f>'5.1'!L8</f>
        <v>0</v>
      </c>
    </row>
    <row r="8" spans="1:4" s="29" customFormat="1" x14ac:dyDescent="0.25">
      <c r="A8" s="16" t="str">
        <f>'5.1'!A9</f>
        <v>1-1600</v>
      </c>
      <c r="B8" s="16" t="str">
        <f>'5.1'!B9</f>
        <v>Perlengkapan</v>
      </c>
      <c r="C8" s="16">
        <f>'5.1'!K9</f>
        <v>25000</v>
      </c>
      <c r="D8" s="16">
        <f>'5.1'!L9</f>
        <v>0</v>
      </c>
    </row>
    <row r="9" spans="1:4" x14ac:dyDescent="0.25">
      <c r="A9" s="16" t="str">
        <f>'5.1'!A10</f>
        <v>2-2100</v>
      </c>
      <c r="B9" s="16" t="str">
        <f>'5.1'!B10</f>
        <v>Peralatan</v>
      </c>
      <c r="C9" s="16" t="e">
        <f>'5.1'!K10</f>
        <v>#REF!</v>
      </c>
      <c r="D9" s="16">
        <f>'5.1'!L10</f>
        <v>0</v>
      </c>
    </row>
    <row r="10" spans="1:4" x14ac:dyDescent="0.25">
      <c r="A10" s="16" t="str">
        <f>'5.1'!A11</f>
        <v>2-1100</v>
      </c>
      <c r="B10" s="16" t="str">
        <f>'5.1'!B11</f>
        <v>Hutang</v>
      </c>
      <c r="C10" s="16">
        <f>'5.1'!K11</f>
        <v>0</v>
      </c>
      <c r="D10" s="16">
        <f>'5.1'!L11</f>
        <v>0</v>
      </c>
    </row>
    <row r="11" spans="1:4" x14ac:dyDescent="0.25">
      <c r="A11" s="16" t="str">
        <f>'5.1'!A12</f>
        <v>3-1100</v>
      </c>
      <c r="B11" s="16" t="str">
        <f>'5.1'!B12</f>
        <v>Modal</v>
      </c>
      <c r="C11" s="16">
        <f>'5.1'!K12</f>
        <v>0</v>
      </c>
      <c r="D11" s="16">
        <f>'5.1'!L12</f>
        <v>0</v>
      </c>
    </row>
    <row r="12" spans="1:4" x14ac:dyDescent="0.25">
      <c r="A12" s="76" t="s">
        <v>187</v>
      </c>
      <c r="B12" s="4" t="s">
        <v>186</v>
      </c>
      <c r="C12" s="16">
        <f>'5.1'!K13</f>
        <v>0</v>
      </c>
      <c r="D12" s="16" t="e">
        <f>'5.1'!L19</f>
        <v>#REF!</v>
      </c>
    </row>
    <row r="13" spans="1:4" x14ac:dyDescent="0.25">
      <c r="A13" s="16"/>
      <c r="B13" s="4"/>
      <c r="C13" s="16" t="e">
        <f>SUM(C7:C12)</f>
        <v>#REF!</v>
      </c>
      <c r="D13" s="16" t="e">
        <f>SUM(D7:D12)</f>
        <v>#REF!</v>
      </c>
    </row>
    <row r="14" spans="1:4" x14ac:dyDescent="0.25">
      <c r="A14" s="85"/>
    </row>
  </sheetData>
  <mergeCells count="5">
    <mergeCell ref="A4:A6"/>
    <mergeCell ref="B4:B6"/>
    <mergeCell ref="C4:D4"/>
    <mergeCell ref="A1:D1"/>
    <mergeCell ref="A2:D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D17" sqref="D17"/>
    </sheetView>
  </sheetViews>
  <sheetFormatPr defaultRowHeight="15" x14ac:dyDescent="0.25"/>
  <cols>
    <col min="1" max="1" width="34.5703125" style="29" customWidth="1"/>
    <col min="2" max="2" width="11.7109375" style="29" bestFit="1" customWidth="1"/>
    <col min="3" max="3" width="11.5703125" style="29" bestFit="1" customWidth="1"/>
    <col min="4" max="4" width="12.85546875" style="29" customWidth="1"/>
    <col min="5" max="16384" width="9.140625" style="29"/>
  </cols>
  <sheetData>
    <row r="1" spans="1:5" x14ac:dyDescent="0.25">
      <c r="A1" s="109" t="s">
        <v>148</v>
      </c>
      <c r="B1" s="109"/>
      <c r="C1" s="109"/>
      <c r="D1" s="109"/>
    </row>
    <row r="2" spans="1:5" x14ac:dyDescent="0.25">
      <c r="A2" s="109" t="s">
        <v>146</v>
      </c>
      <c r="B2" s="109"/>
      <c r="C2" s="109"/>
      <c r="D2" s="109"/>
    </row>
    <row r="4" spans="1:5" x14ac:dyDescent="0.25">
      <c r="A4" s="117" t="s">
        <v>22</v>
      </c>
      <c r="B4" s="117"/>
      <c r="C4" s="117"/>
      <c r="D4" s="117"/>
    </row>
    <row r="5" spans="1:5" x14ac:dyDescent="0.25">
      <c r="A5" s="29" t="str">
        <f>'5.1'!B13</f>
        <v>Pendapatan salon</v>
      </c>
      <c r="B5" s="5" t="e">
        <f>'5.1'!J13</f>
        <v>#REF!</v>
      </c>
    </row>
    <row r="6" spans="1:5" x14ac:dyDescent="0.25">
      <c r="B6" s="5"/>
    </row>
    <row r="7" spans="1:5" s="8" customFormat="1" ht="14.25" x14ac:dyDescent="0.2">
      <c r="A7" s="8" t="s">
        <v>149</v>
      </c>
      <c r="C7" s="86" t="e">
        <f>SUM(B5:B6)</f>
        <v>#REF!</v>
      </c>
    </row>
    <row r="9" spans="1:5" x14ac:dyDescent="0.25">
      <c r="A9" s="117" t="s">
        <v>150</v>
      </c>
      <c r="B9" s="117"/>
      <c r="C9" s="117"/>
      <c r="D9" s="117"/>
      <c r="E9" s="117"/>
    </row>
    <row r="10" spans="1:5" x14ac:dyDescent="0.25">
      <c r="A10" s="29" t="str">
        <f>'5.1'!B14</f>
        <v>Beban listrik</v>
      </c>
      <c r="B10" s="85">
        <f>'5.1'!I14</f>
        <v>6500000</v>
      </c>
    </row>
    <row r="11" spans="1:5" s="66" customFormat="1" x14ac:dyDescent="0.25">
      <c r="A11" s="66" t="str">
        <f>'5.1'!B15</f>
        <v>Beban air</v>
      </c>
      <c r="B11" s="85">
        <f>'5.1'!I15</f>
        <v>7500000</v>
      </c>
    </row>
    <row r="12" spans="1:5" s="66" customFormat="1" x14ac:dyDescent="0.25">
      <c r="A12" s="66" t="str">
        <f>'5.1'!B16</f>
        <v>Beban perlengkapan</v>
      </c>
      <c r="B12" s="85">
        <f>'5.1'!I16</f>
        <v>75000</v>
      </c>
    </row>
    <row r="13" spans="1:5" s="66" customFormat="1" x14ac:dyDescent="0.25">
      <c r="A13" s="66" t="str">
        <f>'5.1'!B17</f>
        <v>Beban gaji</v>
      </c>
      <c r="B13" s="85" t="e">
        <f>'5.1'!I17</f>
        <v>#REF!</v>
      </c>
    </row>
    <row r="14" spans="1:5" s="8" customFormat="1" ht="14.25" x14ac:dyDescent="0.2">
      <c r="A14" s="8" t="s">
        <v>151</v>
      </c>
      <c r="C14" s="86" t="e">
        <f>SUM(B10:B13)</f>
        <v>#REF!</v>
      </c>
    </row>
    <row r="15" spans="1:5" s="8" customFormat="1" ht="14.25" x14ac:dyDescent="0.2">
      <c r="A15" s="8" t="s">
        <v>152</v>
      </c>
      <c r="B15" s="86"/>
      <c r="C15" s="86" t="e">
        <f>C7-C14</f>
        <v>#REF!</v>
      </c>
    </row>
    <row r="16" spans="1:5" x14ac:dyDescent="0.25">
      <c r="A16" s="29" t="s">
        <v>153</v>
      </c>
      <c r="C16" s="29">
        <v>0</v>
      </c>
    </row>
    <row r="17" spans="1:4" s="8" customFormat="1" ht="14.25" x14ac:dyDescent="0.2">
      <c r="A17" s="8" t="s">
        <v>154</v>
      </c>
      <c r="D17" s="86" t="e">
        <f>C15-C16</f>
        <v>#REF!</v>
      </c>
    </row>
  </sheetData>
  <mergeCells count="4">
    <mergeCell ref="A1:D1"/>
    <mergeCell ref="A2:D2"/>
    <mergeCell ref="A4:D4"/>
    <mergeCell ref="A9:E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16" sqref="E16"/>
    </sheetView>
  </sheetViews>
  <sheetFormatPr defaultRowHeight="15" x14ac:dyDescent="0.25"/>
  <cols>
    <col min="1" max="1" width="16.28515625" style="26" customWidth="1"/>
    <col min="2" max="2" width="9.140625" style="26"/>
    <col min="3" max="3" width="10.5703125" style="26" bestFit="1" customWidth="1"/>
    <col min="4" max="4" width="11.5703125" style="26" bestFit="1" customWidth="1"/>
    <col min="5" max="16384" width="9.140625" style="26"/>
  </cols>
  <sheetData>
    <row r="1" spans="1:4" x14ac:dyDescent="0.25">
      <c r="A1" s="109" t="s">
        <v>155</v>
      </c>
      <c r="B1" s="109"/>
      <c r="C1" s="109"/>
      <c r="D1" s="109"/>
    </row>
    <row r="2" spans="1:4" x14ac:dyDescent="0.25">
      <c r="A2" s="109" t="s">
        <v>146</v>
      </c>
      <c r="B2" s="109"/>
      <c r="C2" s="109"/>
      <c r="D2" s="109"/>
    </row>
    <row r="4" spans="1:4" x14ac:dyDescent="0.25">
      <c r="A4" s="26" t="s">
        <v>156</v>
      </c>
      <c r="B4" s="26">
        <v>0</v>
      </c>
    </row>
    <row r="5" spans="1:4" x14ac:dyDescent="0.25">
      <c r="A5" s="26" t="s">
        <v>37</v>
      </c>
      <c r="B5" s="26">
        <v>0</v>
      </c>
    </row>
    <row r="6" spans="1:4" x14ac:dyDescent="0.25">
      <c r="C6" s="26">
        <f>B4-B5</f>
        <v>0</v>
      </c>
    </row>
    <row r="7" spans="1:4" x14ac:dyDescent="0.25">
      <c r="A7" s="26" t="s">
        <v>157</v>
      </c>
      <c r="C7" s="85" t="e">
        <f>'6.2'!D17</f>
        <v>#REF!</v>
      </c>
    </row>
    <row r="8" spans="1:4" s="8" customFormat="1" ht="14.25" x14ac:dyDescent="0.2">
      <c r="A8" s="8" t="s">
        <v>158</v>
      </c>
      <c r="D8" s="86" t="e">
        <f>C6+C7</f>
        <v>#REF!</v>
      </c>
    </row>
  </sheetData>
  <mergeCells count="2">
    <mergeCell ref="A1:D1"/>
    <mergeCell ref="A2:D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6384" width="9.140625" style="26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Halaman Awal</vt:lpstr>
      <vt:lpstr>1.1</vt:lpstr>
      <vt:lpstr>2.1</vt:lpstr>
      <vt:lpstr>3.1</vt:lpstr>
      <vt:lpstr>4.1</vt:lpstr>
      <vt:lpstr>4.2</vt:lpstr>
      <vt:lpstr>4.3</vt:lpstr>
      <vt:lpstr>4.4</vt:lpstr>
      <vt:lpstr>4.5</vt:lpstr>
      <vt:lpstr>5.1</vt:lpstr>
      <vt:lpstr>6.1</vt:lpstr>
      <vt:lpstr>6.2</vt:lpstr>
      <vt:lpstr>6.3</vt:lpstr>
      <vt:lpstr>6.4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2018-08-11T02:21:47Z</dcterms:created>
  <dcterms:modified xsi:type="dcterms:W3CDTF">2018-10-10T08:08:52Z</dcterms:modified>
</cp:coreProperties>
</file>